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Veronique ROUSSEL\HELIOS DEVELOPPEMENT\GESTION ET PLACEMENT HELIOS\"/>
    </mc:Choice>
  </mc:AlternateContent>
  <bookViews>
    <workbookView xWindow="0" yWindow="0" windowWidth="1968" windowHeight="0"/>
  </bookViews>
  <sheets>
    <sheet name="Investisement SCPI" sheetId="2" r:id="rId1"/>
    <sheet name="Gest Tréso Hélios" sheetId="3" r:id="rId2"/>
    <sheet name="HELIOS" sheetId="1" r:id="rId3"/>
  </sheets>
  <definedNames>
    <definedName name="_xlnm._FilterDatabase" localSheetId="0" hidden="1">'Investisement SCPI'!$A$3:$S$3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3" l="1"/>
  <c r="C17" i="3" s="1"/>
  <c r="E16" i="3"/>
  <c r="F16" i="3"/>
  <c r="D27" i="3"/>
  <c r="R24" i="2" l="1"/>
  <c r="R22" i="2"/>
  <c r="R23" i="2"/>
  <c r="R5" i="2" l="1"/>
  <c r="R6" i="2"/>
  <c r="R7" i="2"/>
  <c r="R8" i="2"/>
  <c r="R9" i="2"/>
  <c r="R12" i="2"/>
  <c r="R13" i="2"/>
  <c r="R14" i="2"/>
  <c r="R15" i="2"/>
  <c r="R16" i="2"/>
  <c r="R17" i="2"/>
  <c r="R18" i="2"/>
  <c r="R19" i="2"/>
  <c r="R4" i="2"/>
  <c r="R21" i="2" s="1"/>
  <c r="R25" i="2" s="1"/>
  <c r="M20" i="2"/>
</calcChain>
</file>

<file path=xl/sharedStrings.xml><?xml version="1.0" encoding="utf-8"?>
<sst xmlns="http://schemas.openxmlformats.org/spreadsheetml/2006/main" count="304" uniqueCount="215">
  <si>
    <t xml:space="preserve">DATE </t>
  </si>
  <si>
    <t>Quelle opération</t>
  </si>
  <si>
    <t>montant</t>
  </si>
  <si>
    <t xml:space="preserve">Versement dividende </t>
  </si>
  <si>
    <t>bénéficiaire</t>
  </si>
  <si>
    <t>cpte courant VRO-PRO</t>
  </si>
  <si>
    <t>opération à faire</t>
  </si>
  <si>
    <t>faire pv AG</t>
  </si>
  <si>
    <t>Qui</t>
  </si>
  <si>
    <t>fortium</t>
  </si>
  <si>
    <t xml:space="preserve">complément </t>
  </si>
  <si>
    <t xml:space="preserve">à venir </t>
  </si>
  <si>
    <t>Prel liberatoire 15-12 30 %</t>
  </si>
  <si>
    <t>utilisation Evenement associé</t>
  </si>
  <si>
    <t>prêt filles</t>
  </si>
  <si>
    <t>tréso personnelle</t>
  </si>
  <si>
    <t>Log.</t>
  </si>
  <si>
    <t>6,22 %</t>
  </si>
  <si>
    <t>610,00 €</t>
  </si>
  <si>
    <t>6,02 %</t>
  </si>
  <si>
    <t>4,50 %</t>
  </si>
  <si>
    <t>99,00 %</t>
  </si>
  <si>
    <t>PP</t>
  </si>
  <si>
    <t>100,00 %</t>
  </si>
  <si>
    <t>2 799,90 €</t>
  </si>
  <si>
    <t>55 624,68 €</t>
  </si>
  <si>
    <t>10,60 %</t>
  </si>
  <si>
    <t>Bur.</t>
  </si>
  <si>
    <t>6,23 %</t>
  </si>
  <si>
    <t>350,00 €</t>
  </si>
  <si>
    <t>5,01 %</t>
  </si>
  <si>
    <t>92,70 %</t>
  </si>
  <si>
    <t>2 803,50 €</t>
  </si>
  <si>
    <t>56 070,00 €</t>
  </si>
  <si>
    <t>10,00 %</t>
  </si>
  <si>
    <t>Com.</t>
  </si>
  <si>
    <t>6,35 %</t>
  </si>
  <si>
    <t>310,00 €</t>
  </si>
  <si>
    <t>5,46 %</t>
  </si>
  <si>
    <t>4,28 %</t>
  </si>
  <si>
    <t>95,41 %</t>
  </si>
  <si>
    <t>2 719,94 €</t>
  </si>
  <si>
    <t>55 350,00 €</t>
  </si>
  <si>
    <t>12,90 %</t>
  </si>
  <si>
    <t>Div.</t>
  </si>
  <si>
    <t>6,24 %</t>
  </si>
  <si>
    <t>200,00 €</t>
  </si>
  <si>
    <t>5,15 %</t>
  </si>
  <si>
    <t>97,10 %</t>
  </si>
  <si>
    <t>2 808,00 €</t>
  </si>
  <si>
    <t>56 784,00 €</t>
  </si>
  <si>
    <t>9,00 %</t>
  </si>
  <si>
    <t>Hô.</t>
  </si>
  <si>
    <t>6,20 %</t>
  </si>
  <si>
    <t>1 000,00 €</t>
  </si>
  <si>
    <t>2,64 %</t>
  </si>
  <si>
    <t>2 790,00 €</t>
  </si>
  <si>
    <t>55 800,00 €</t>
  </si>
  <si>
    <t>6,25 %</t>
  </si>
  <si>
    <t>255,00 €</t>
  </si>
  <si>
    <t>5,61 %</t>
  </si>
  <si>
    <t>4,56 %</t>
  </si>
  <si>
    <t>99,48 %</t>
  </si>
  <si>
    <t>2 848,86 €</t>
  </si>
  <si>
    <t>56 227,50 €</t>
  </si>
  <si>
    <t>6,26 %</t>
  </si>
  <si>
    <t>215,00 €</t>
  </si>
  <si>
    <t>6,12 %</t>
  </si>
  <si>
    <t>2 815,42 €</t>
  </si>
  <si>
    <t>55 057,20 €</t>
  </si>
  <si>
    <t>12,00 %</t>
  </si>
  <si>
    <t>195,00 €</t>
  </si>
  <si>
    <t>5,84 %</t>
  </si>
  <si>
    <t>98,99 %</t>
  </si>
  <si>
    <t>2 816,77 €</t>
  </si>
  <si>
    <t>55 083,60 €</t>
  </si>
  <si>
    <t>208,00 €</t>
  </si>
  <si>
    <t>5,36 %</t>
  </si>
  <si>
    <t>4,75 %</t>
  </si>
  <si>
    <t>95,58 %</t>
  </si>
  <si>
    <t>2 973,88 €</t>
  </si>
  <si>
    <t>56 347,20 €</t>
  </si>
  <si>
    <t>190,00 €</t>
  </si>
  <si>
    <t>-</t>
  </si>
  <si>
    <t>2 812,95 €</t>
  </si>
  <si>
    <t>59 220,00 €</t>
  </si>
  <si>
    <t>5,26 %</t>
  </si>
  <si>
    <t>TD 2021</t>
  </si>
  <si>
    <t>Eurovalys (V)</t>
  </si>
  <si>
    <t>Advenis REIM</t>
  </si>
  <si>
    <t>6,18 %</t>
  </si>
  <si>
    <t>1 030,00 €</t>
  </si>
  <si>
    <t>4,74 %</t>
  </si>
  <si>
    <t>94,51 %</t>
  </si>
  <si>
    <t>2 645,04 €</t>
  </si>
  <si>
    <t>54 754,80 €</t>
  </si>
  <si>
    <t>11,40 %</t>
  </si>
  <si>
    <t>Immo Placement (F)</t>
  </si>
  <si>
    <t>Atland Voisin</t>
  </si>
  <si>
    <t>6,14 %</t>
  </si>
  <si>
    <t>890,00 €</t>
  </si>
  <si>
    <t>5,53 %</t>
  </si>
  <si>
    <t>96,91 %</t>
  </si>
  <si>
    <t>2 763,45 €</t>
  </si>
  <si>
    <t>56 431,65 €</t>
  </si>
  <si>
    <t>8,11 %</t>
  </si>
  <si>
    <t>LF Opportunité Immo (V)</t>
  </si>
  <si>
    <t>La Française REM</t>
  </si>
  <si>
    <t>6,29 %</t>
  </si>
  <si>
    <t>203,00 €</t>
  </si>
  <si>
    <t>5,21 %</t>
  </si>
  <si>
    <t>96,10 %</t>
  </si>
  <si>
    <t>2 831,85 €</t>
  </si>
  <si>
    <t>57 266,30 €</t>
  </si>
  <si>
    <t>PFO2 (V)</t>
  </si>
  <si>
    <t>Perial AM</t>
  </si>
  <si>
    <t>6,31 %</t>
  </si>
  <si>
    <t>196,00 €</t>
  </si>
  <si>
    <t>4,59 %</t>
  </si>
  <si>
    <t>90,60 %</t>
  </si>
  <si>
    <t>2 840,04 €</t>
  </si>
  <si>
    <t>57 747,48 €</t>
  </si>
  <si>
    <t>8,50 %</t>
  </si>
  <si>
    <t>Pierval Santé (V)</t>
  </si>
  <si>
    <t>Euryale Asset Management</t>
  </si>
  <si>
    <t>San.</t>
  </si>
  <si>
    <t>5,33 %</t>
  </si>
  <si>
    <t>98,48 %</t>
  </si>
  <si>
    <t>2 817,00 €</t>
  </si>
  <si>
    <t>56 020,74 €</t>
  </si>
  <si>
    <t>10,51 %</t>
  </si>
  <si>
    <t>Vendôme Régions (V)</t>
  </si>
  <si>
    <t>Norma Capital</t>
  </si>
  <si>
    <t>6,30 %</t>
  </si>
  <si>
    <t>670,00 €</t>
  </si>
  <si>
    <t>5,91 %</t>
  </si>
  <si>
    <t>97,00 %</t>
  </si>
  <si>
    <t>2 991,55 €</t>
  </si>
  <si>
    <t>56 682,00 €</t>
  </si>
  <si>
    <t xml:space="preserve">SCPI (F) Fixe (V) Variable </t>
  </si>
  <si>
    <t>Catégorie</t>
  </si>
  <si>
    <t>Société de gestion</t>
  </si>
  <si>
    <t>Alderan</t>
  </si>
  <si>
    <t>Aestiam</t>
  </si>
  <si>
    <t>Altixia REIM</t>
  </si>
  <si>
    <t>Atream</t>
  </si>
  <si>
    <t>Corum AM</t>
  </si>
  <si>
    <t>ActivImmo (V)</t>
  </si>
  <si>
    <t xml:space="preserve">Aestiam Placement Pierre (V) </t>
  </si>
  <si>
    <t>AEW Paris Commerces (F)</t>
  </si>
  <si>
    <t>Altixia Cadence XII (V)</t>
  </si>
  <si>
    <t>ATREAM Hôtels (V)</t>
  </si>
  <si>
    <t>Corum Eurion (V)</t>
  </si>
  <si>
    <t>Corum XL (V)</t>
  </si>
  <si>
    <t>Epargne Pierre (V)</t>
  </si>
  <si>
    <t>Epargne Pierre Europe (V)</t>
  </si>
  <si>
    <t xml:space="preserve">CAP Foncières &amp; Territoires </t>
  </si>
  <si>
    <t>Foncieres et Territoires</t>
  </si>
  <si>
    <t>Part de la SCPI</t>
  </si>
  <si>
    <t>Prix de Souscription</t>
  </si>
  <si>
    <t>Hypothèse de rendement</t>
  </si>
  <si>
    <t>TOP au 30/09/2022</t>
  </si>
  <si>
    <t>Nombre de part</t>
  </si>
  <si>
    <t>Type de Propriété</t>
  </si>
  <si>
    <t>Clé de répartion</t>
  </si>
  <si>
    <t>Montant Investi</t>
  </si>
  <si>
    <t>Revenues estimés par an avant impots</t>
  </si>
  <si>
    <t>Valorisation de retrait</t>
  </si>
  <si>
    <t xml:space="preserve"> Frais de souscription</t>
  </si>
  <si>
    <t>N°</t>
  </si>
  <si>
    <t xml:space="preserve">Date virement pour Investissement </t>
  </si>
  <si>
    <t>Montant Invest</t>
  </si>
  <si>
    <t>Total Investi</t>
  </si>
  <si>
    <t>Info</t>
  </si>
  <si>
    <t>AEW Patrimoine</t>
  </si>
  <si>
    <t>Au 27/12/2022</t>
  </si>
  <si>
    <t>Au 05/12/2022</t>
  </si>
  <si>
    <t>Fait</t>
  </si>
  <si>
    <t>A executer</t>
  </si>
  <si>
    <t>Au 19/12/2022</t>
  </si>
  <si>
    <t xml:space="preserve"> </t>
  </si>
  <si>
    <t>IS Plus value Vte AUDITECH Pour Helios</t>
  </si>
  <si>
    <t>Flat Taxe cession SCI Alpha</t>
  </si>
  <si>
    <t xml:space="preserve">après application PFU sur Plus Value </t>
  </si>
  <si>
    <t>143650*2</t>
  </si>
  <si>
    <r>
      <t xml:space="preserve">RACHAT ALPHA par Helios </t>
    </r>
    <r>
      <rPr>
        <sz val="11"/>
        <color rgb="FFFF0000"/>
        <rFont val="Calibri"/>
        <family val="2"/>
        <scheme val="minor"/>
      </rPr>
      <t>en compte courant VRO MONTANT NET</t>
    </r>
  </si>
  <si>
    <r>
      <t xml:space="preserve">RACHAT ALPHA par Helios </t>
    </r>
    <r>
      <rPr>
        <sz val="11"/>
        <color rgb="FFFF0000"/>
        <rFont val="Calibri"/>
        <family val="2"/>
        <scheme val="minor"/>
      </rPr>
      <t>en compte courant PRO MONTANT NET</t>
    </r>
  </si>
  <si>
    <t>plus de distribution complémentaire</t>
  </si>
  <si>
    <t>solde à fin décembre compte CIC HELIOS</t>
  </si>
  <si>
    <t xml:space="preserve">solde  Helios  courant </t>
  </si>
  <si>
    <t xml:space="preserve">Sortie CAT Actif </t>
  </si>
  <si>
    <t>droit enregistrement Sci Alpha</t>
  </si>
  <si>
    <t>SCPI 3ème Vague</t>
  </si>
  <si>
    <t>SCPI 2ème Vague</t>
  </si>
  <si>
    <t>SCPI 1ère Vague</t>
  </si>
  <si>
    <t>Prél Flat Taxe 30 % libératoire</t>
  </si>
  <si>
    <t>complément Dividendes (des 200 000 € 6-11)</t>
  </si>
  <si>
    <t>HELIOS SOLDE COMPTE CIC</t>
  </si>
  <si>
    <t xml:space="preserve">Perception Personnelle </t>
  </si>
  <si>
    <t>cpte à terme 0,30 %</t>
  </si>
  <si>
    <t>cpte à terme 0,45 18 Mois</t>
  </si>
  <si>
    <t>cpte Actif à préavis  à terme 0,05</t>
  </si>
  <si>
    <t>opérations en liquidité 12-2022</t>
  </si>
  <si>
    <t>compte courant Associés HELIOS</t>
  </si>
  <si>
    <t>Trésorerie disponible</t>
  </si>
  <si>
    <t>période</t>
  </si>
  <si>
    <t>TRESORERIE ET COMPTES COURANTS ASSOCIES</t>
  </si>
  <si>
    <t>Au 29/11/2022</t>
  </si>
  <si>
    <t>Date MAJ</t>
  </si>
  <si>
    <t>Investissement SCPI</t>
  </si>
  <si>
    <t>76160 Saint Martin Du Vivier</t>
  </si>
  <si>
    <t>Hélios Développement SASU</t>
  </si>
  <si>
    <t>Tél : +33 (2) 35 60 57 07</t>
  </si>
  <si>
    <t>RC ROUEN 802 844 506</t>
  </si>
  <si>
    <t xml:space="preserve">41 Allée des deux fermes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</si>
</sst>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##0;###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Lucida Sans"/>
      <family val="1"/>
      <charset val="204"/>
    </font>
    <font>
      <sz val="8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"/>
      <name val="Lucida Sans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/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4" xfId="0" applyBorder="1"/>
    <xf numFmtId="1" fontId="0" fillId="0" borderId="4" xfId="0" applyNumberFormat="1" applyBorder="1"/>
    <xf numFmtId="14" fontId="0" fillId="0" borderId="4" xfId="0" applyNumberFormat="1" applyBorder="1"/>
    <xf numFmtId="44" fontId="0" fillId="0" borderId="4" xfId="0" applyNumberFormat="1" applyBorder="1"/>
    <xf numFmtId="3" fontId="0" fillId="0" borderId="4" xfId="0" applyNumberFormat="1" applyBorder="1"/>
    <xf numFmtId="0" fontId="0" fillId="0" borderId="4" xfId="0" applyBorder="1" applyAlignment="1">
      <alignment wrapText="1"/>
    </xf>
    <xf numFmtId="44" fontId="0" fillId="0" borderId="4" xfId="1" applyFont="1" applyBorder="1"/>
    <xf numFmtId="14" fontId="4" fillId="0" borderId="4" xfId="0" applyNumberFormat="1" applyFont="1" applyBorder="1"/>
    <xf numFmtId="0" fontId="4" fillId="0" borderId="4" xfId="0" applyFont="1" applyBorder="1"/>
    <xf numFmtId="0" fontId="0" fillId="0" borderId="4" xfId="0" applyFill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8" xfId="0" applyFont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8" fontId="2" fillId="0" borderId="8" xfId="1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164" fontId="3" fillId="0" borderId="9" xfId="0" applyNumberFormat="1" applyFont="1" applyBorder="1" applyAlignment="1">
      <alignment horizontal="right" vertical="center" wrapText="1"/>
    </xf>
    <xf numFmtId="8" fontId="2" fillId="0" borderId="9" xfId="1" applyNumberFormat="1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2" fillId="3" borderId="9" xfId="0" applyFont="1" applyFill="1" applyBorder="1" applyAlignment="1">
      <alignment vertical="center" wrapText="1"/>
    </xf>
    <xf numFmtId="0" fontId="0" fillId="5" borderId="9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14" fontId="2" fillId="7" borderId="8" xfId="0" applyNumberFormat="1" applyFont="1" applyFill="1" applyBorder="1" applyAlignment="1">
      <alignment vertical="center" wrapText="1"/>
    </xf>
    <xf numFmtId="14" fontId="2" fillId="8" borderId="9" xfId="0" applyNumberFormat="1" applyFont="1" applyFill="1" applyBorder="1" applyAlignment="1">
      <alignment vertical="center" wrapText="1"/>
    </xf>
    <xf numFmtId="14" fontId="2" fillId="6" borderId="9" xfId="0" applyNumberFormat="1" applyFont="1" applyFill="1" applyBorder="1" applyAlignment="1">
      <alignment vertical="center" wrapText="1"/>
    </xf>
    <xf numFmtId="14" fontId="2" fillId="8" borderId="9" xfId="0" applyNumberFormat="1" applyFont="1" applyFill="1" applyBorder="1" applyAlignment="1">
      <alignment horizontal="center" vertical="center" wrapText="1"/>
    </xf>
    <xf numFmtId="14" fontId="2" fillId="9" borderId="9" xfId="0" applyNumberFormat="1" applyFont="1" applyFill="1" applyBorder="1" applyAlignment="1">
      <alignment vertical="center" wrapText="1"/>
    </xf>
    <xf numFmtId="14" fontId="2" fillId="9" borderId="9" xfId="0" applyNumberFormat="1" applyFont="1" applyFill="1" applyBorder="1" applyAlignment="1">
      <alignment horizontal="center" vertical="center" wrapText="1"/>
    </xf>
    <xf numFmtId="14" fontId="2" fillId="7" borderId="9" xfId="0" applyNumberFormat="1" applyFont="1" applyFill="1" applyBorder="1" applyAlignment="1">
      <alignment horizontal="center" vertical="center" wrapText="1"/>
    </xf>
    <xf numFmtId="14" fontId="2" fillId="6" borderId="9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8" fontId="6" fillId="4" borderId="4" xfId="1" applyNumberFormat="1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118534</xdr:rowOff>
    </xdr:to>
    <xdr:sp macro="" textlink="">
      <xdr:nvSpPr>
        <xdr:cNvPr id="1025" name="imageSelected0" descr="data:image/png;base64,iVBORw0KGgoAAAANSUhEUgAAALcAAABHCAYAAABF/NaGAAAgAElEQVR4Xu2d95tUVdbvV1VnummSgCAZdXRExYBhdEAdxpzRZ8J7f7jPc/+k+xfcH97nfU0MwdFhHNOYs8ggKDk20MQGOnfX/X7WPqvrdFGNNANtePtoUdVVp/bZZ+/vWuu7wt5VKOmw8ePyj8BglUsULuQ9podHNJCfLhqIRzE1xsfD2q32/WiP5zo9ai///f8IVyiMg3uMRv2HVEih8oRAaIAzPo/n+DwP8GrgDsQjHNFWvMdzTfYYo3EYw8uMg3vMBrua6s5fvBq4M23soIyjGrirfMxb52jwSoCHYADwX94xDu4xmVNA1Z9pzsoLBsAq3wfYFwG6kQzAMOEIDV6h9cdkLMbuIuPgHpOxBty9evCcV6cVfPmcz0YA9zm8egTNfY72rrQU1Uj/mAzImFxkHNxjMsyAuq/KldDOee1ZCfzzgDY+qsRnNW7/y8bwiDM4Du5LCO7zBZ4K5ziMlWo1Q2COUg8O9NvA4KDV1dWbx7T0KEgeSoMlG+gftNr6Guvv77eamqIN6jwecW7hfyig89M5Du4xArdr6Eo6AVgrQBiB2ZIozGCp14pCc7FYK+CCav2ffadf4K5vKArcfXp7QOcUbHCgJKDnw3plPl8shnN6CW/4J97UOLgv4QSNrLkzYFe5loP7nKiGSWP3Csh9VlvTYP0DA1ZTbJAgFKS1UyMuBIVBvYcQSHs7doPmZOeEQOk5CVEA/H+GWh8H9xiBexichihKybUuQgFIE1EZ1Hv6rzQg0EojF5RkKdVKM9dbb2+/wF0Q9dDfNQXr60ezD0pbA/Y+nS/NXazLBQ6L2WuB2yUiwF3W4gV4zi/0GAf3JZzY8+V6k+YMQg2QB/wBuFMUJT0K/nfSsgPi1gWBu1hosP372+z773fb6dNnbWJLq928dIlNmzZV3+/WuQozSnvTOsKQrlLpqFYJ+wnsWIMK03EJR+THbWoc3Jdw/KuBOzh1gBjNXAYzse8AOtEUaWtFVUQ0BO06ceh6aeVG6zjdZevXvW779x22np5e8W+zpUtvst/9boW1tjZZV+9pa5Q2B6iIRkHfLnpKvVJTlwGOdbASdOWXmXp38R7L9Hsyv9X5XvDVkT4flqQLQFY6YxFGHroOU6g3dR4TntdQ4dsF1MRmnRIknTeQ0WCcOPgydj+neIeoK20DSkDaowexbB68To+SNKq/V+rSayIaAjCRDVEO+HP/gMCsqMig/hgQtx7kb/W/b2CC9Q9OtZkzF9q+PYftxRfW28TmK2xCY6ud7ezU93rsiScftIWLr7RDh/fIuWRsdZ0iVAbQ1ojK6MF463V9Tb2PfUGOZdE/Q2sXrabQrOembGy4sXiMFJbk8xAcxqZa3D5770em9mMKbibVB1gPXnPwzEAzsTzXiEDG64wplq05X8iFynxch8ZRgOgT/9SEGlyV8FimFcumN02cJ6Ej6pB64Q8YKp+mM6AIPAFwPXh2KdEXiwJuoUvv6WFnBNIOAfKUgHlSVOKE2j6p1yesr/ek9faf0T3qvBJAF3iF9QG1NTggcRqolcPY5Nq5IF4tNu2A47l7sNX66xfY7NnX2fZth+z1Vz+wpvpp1lA/yc6e7bTevrO26vlH7ap5E+1g21arb+qXMJyw2mL3kJD6rcWQoai5ewe7RN1xWWN1hUkas9YM8Fw/cfwacfz6hgl6H76v9xSxSaAmsdSoR30aj2wSGLn0mv6n5JNPVTZfTu3HGOxjAm60Mo8IRwFo/g4g8xzAdzzp8xoNvA9GHswxWzFpPljw1sRV+6T1aEuQ8Xf6JDAlAalWQE9+U1K/wykCGjtpo4ImrACQ/ZpoZUB8Rq9P6XFCjw71+7j1DOy2PgGpt7vH+ru75egJuNLIfXoeUGgO/PgUA1THUp2cwIm6/0Y9N1h9rUCjR0GgrhVQagoCiqIhfG6KjhgAE7h4r2QT7NjRTvvbX9+zfbuPObB6e/rt1zcstgcfXWGTpjRKsI4LhN1OagRXt0HDNYJGCavg4y6R99c4p7zfpddYG0Q7gbWEpRqs0TNaXpxf4C7WAHz1SfdUW9ekvzVWAjxzirOLNUjgz3F7fT8BHItRMXlj8OeYgDt/HwwymrRa3BXAk5SorU38cRgVGfoziyY4SBNfTc8JvPwFvIfMq6ILnkBxwDF9yZGDSjDRcFsr6VHQex5nk4NWOqvnk/r8mIDQJp6737p7D1pPb7v1CUidg4fUAqE6TXpJE20CrrWK9061htrp0p6T9DxZmm+yQCCzX2zW5LfqGoTz1DfnuZSa8sjMvLSlg8Of9Z6sw6AEiPMLog67tu2zTRu/s6Ptp+zKK2fb0luX2Ky5VyQqImCnDGiLQKnreJsVqcowVcNoIQKM0J7OzgfYCYxEZfr6GCPi5wiBRlkOLgmkwYLep4uykigTIjTE4hFi4uxYH8AO+IMO0k74ACNSz0sM+DEFN5oDcNfVyexK4+3YsUPA6bH6+npbuHChNTc3D4E7w+oQaAFf0rjop3QkmDONEBjRmcE6++67XXb8eLtA1W/XXbPIZkydprkCiAI9QAkwJ1nISj6koUtt6ts2Gyh9Z/2F7dY9sMe6ug7J1J/VJCtRMihTXWjUJLZYsW6m1dRNEUWYqL5PFZgFYoG3rnaGJneGGm1OQMN8IziATYAoH9KKriV5Pys5zbCIfPEoFnVGDaCFTyCARWlsiZS0dkNDg9U1ZnUncH5pXrh8sWaCXv+Ag5j5DkEZCnUIB/QqOiAV4Ainb6GFsUN4JTxD9s7KWmCtmE899NyvZ6gbgHdqBa/3BBR/o+GlBJza0Gyippf7GBNw55MbQU/2799v69ats/b2dps+fbo99dRTdtVVVyV6IkKIhmBw0miEhk5hswTuxI4Z8EQsaqRd+xRVeNW+3/qttEmtPfbwI3bT0uudXzqPduevUw85d4PdmsQz1n92sw307BCHbbOzfftFN9o0R+LMyg4iLLXF6dZYO8+aGxZZY8N8meSZAvcMAU8Axkw7/xSVgIOidUu8hlrwty6cObl9xU5pPMhSEsSyg5sz40N0Qp9iyjO/oCStyZioU4mCZckcj1FnQwQtKpDJcQtUARt9tV9Oax5YDjDGziljwnFyssvO4KAAG/4Kc1Hy73BDUDUcZm/RHWB1Tf1LbrnLIx/x7MIkoMu3APBhtX8x4A7nESoSDuTBgwftL3/5ix09etSmTp1qzz77rIM7nEkGZmgAHNyhpxmzcP3K0s+rAUUQ1qz+L9u2dYfA3WhPP/6UXX/zDfoCzh+8Wdp5cLesxg4727VHVmOvgLxJk9Zm/b2Q40ZrqJtmjfWz9DxPWnmh2rnGaguL1Jer9P3pOgdQZ9f1GfX5FVdmUjO1mGTPj/SOAnzSdKA1gTt5V0NAGmoEcKQGcTBroFQZhLwV+RRYr4KoQCEL4+GgFmrTWURcirU4lMmiRdfcy8gc+KQ14zPAjTBi0ZIspk4nmKcGhkGeq/h4FoYsUXiK6fwkKCGwCA6fEyTIrAF3L0Edi3KAMdHcQ/PD0GTRETQ24D527JhNnjzZnnnmGXHJK7NsXW5KM2fUxzkzZ06NdQrj5YPJ8GkMBxQDfm39S7ZzxxZRnwF75OHf2MLr59pA3y4707HVgT1QUiKka4c0yXGnKwODU+RwzpJmnmMtTYutvvEa4XS+2rxSAJ2mC8jUu4ZmckiWwEtTdIMLE8bzQx0ARF7YJEAMmX20rOtq6MkPHwFKsRJFU1K6vVALSHBUyWaCZpRESb5Jk+4NCpOSMT2yXMVaFVTJZ0kx99TagPpYRCAcdKFWeZVChoiQ2KKDnhIUMqG1dUSdkhXlTLe4RLk8a5o0OD5LkuIkhD4XXsMS4PZZ80dQ0tpaHNWy4vLgASnWy3CMGbgjxh3PR44csdWrVw+Be9WqVQ7u8pHMZToS2H0AhzhpNnlD2gbba7Zh7cu29fsPrLbhkN2zfLbNW1yw7p5t1tN/QJr6iDSyGhUwWiY0WV3DTGuasEKCcKOm6Ao1KL5cnK0L8TrhoKw6oUSYY7glUQOoR5rIktQnmtF5vSYPlECTOCLsCISG2ot2h6vX3LXStQEcYiKs6jOEiD64/c/GRYke8VwPvUnLI+xQHyoG6+rFczNjkupOzn+4ZvUuMsC8JpWfHFO16ELtOEcQFHJNcXRAy3nq4AVcI9+DiN5E+PeH+ncxn/9kwY1WQANGzNSt4xDYmVzCV3K4cIaIGKAdzjTa+ldetb37P7L6lt124+11Nnt+t/WXDgoondKdzTZ96hLFdhcoHLdAkbZFQsN8WWUBWiE35rWzc9C6u7I6DWmUksCSHqIEesCFiZAUxCOdbvThINda66QWd6rqVIYKVz3bKadLPLiuvs6aFC+uCu7KGRsS1CRUOGsB7t6+LjvZcdQJGcCbNGmq1YnHDpJC9xgz6Xpi6AmUCAT9wWHnkY6yRYxLYwmoa5k4kVClSmgJp+r7XNdzBpBAtz5qb1D3D8Xo06woQlJTlxDd09VrXd1dEipyFSNo4SJCk4S1qanJrUtYcQIMl+P4yYJ7gAyeJpE08pCRc1VOtk8atNih18f1ULhOjuDZMyes68wMe+utTXb8xB45fcfsmuum2vxFU2xCU61NmDBZXHq2NTb+SgiYmR6KcgyKPx4+fsj27tln7YdO2OkzPdbZJU0sTeaJIMJe4YzC/dWF4iDJjQbFtbu9Iu/qqxfa8uX3yOFs1Me9tnPXdvvww/fkpPbYkiU32LLb7tT5Ep5h2bwhSR0Bd+WsB4J+pP2Qvf32P+zEiePum6y47z6bNFGRIH17UJq66CG4pNWPHj1iu3fvscOyjp1dndZ59qz1K6yHRXGjAcgYVAlCUxN9NpsyZYq3u2D+QtHEaRISoiFpDEjkkIDql7DWCtQFzQl0ct/efYYF7ujoUGJJ11AYNyWJuKWK+5PAECGDGt1xxx0qH1jqdOp8Wet/F/A/YXD32YCDWzHUpJs85OUx2SLO4R7r7fyXBmyrQLRdA3vWOjpvtI8+0mR2CnSaiJtvvsWW3HiLUtZT5BxCNRQDHpyokLAoBZlQNffNlk9t87bPHdw93X06r1ETS2w3ZU7TFCWH1l/RJw8JqkqvB23VZzfeuMSeeOwxUR2czUHbvPlre2X1y/q82+6+6w575JEnU5iucsLPmb28Zk28GqSgDQ8fPmT/+Z//6WBatHix/flPf7IWFVDRL0KV8FbAvW/fDnvvvX+6o97b26ux6Mw4eOLNHBnzTkxZFijVhtcL6BOU7p9pt916m119zbVJYNRnNLLHruHGAue3m/+le/yX7d27W0rlrPg54Nd58Cg/KoCN/a2t11z1ep8eeughu0/CGQGDyxU5GVtw+1Cl+pIy5z4uTTHJKjl3v5IS6EzFDBzYivJqHhXGK7Ur/vy9gL3JTp/9QtnCLVqRsl8auVFm+1H74MNp0r69mrCSrXzgUbt5yd0YWF0Zp7BWWUvAmWorvvt+u72x4W07cVzJEoFk6hWtNn2GHExFH/gb3joEB2XsPKAo8Pb0d8skZ45YX8lmzZhlty69xZoaW9yh2rZlh726/jWPaCy54Qa7//crlHgUbRiNKnKwiAaQAVT/j0pTvvDCS9KQXTZr1pX2xz/+Qf0MokvZQdH27Nll773zju3etcvB3tzcoscErx6sV2w83Qz/lJM8+ApdEoCjR9vtVMdpafgBW7z4antIYdRpMxQdgupQ1iAKApff/t02e/PdDXZU1g5a0dLSrPYVYWokw5oEMQlR+AVQeARVudjGZjtz5ozddNNN9utf/9rPg5L8vMGdwtQaU0Gb2gcpjMOKlrwiftx+9JRNnjLZnl31jM2RQyms+NADIit1Wr3HpuGMR2ygc7N1nv5ak7FRZvWQ9Q50yImSkVRqu6lR3LnmCfvHO922Z+9BRRqK0hCP29Kb7nBnz7mg2u6Vuq6rrbNjx4/Ya6+/Zm37VI+hNPivfrXYrv/1tXJqp1tLs2LX7oxF4oU/kog5VcrCYzBiUvx0tb6OeHfSvN98/a2iNq/7NZfKeqx8eLmiGFGWNRqE47wSQy64Jn7hv18UuM/Y3Lnz7LnnnvUlZe74QZ/Uj7fe/Id99fVXPn6zZs+W5Vpqc+fMtUmKRjmsM0swpL7psU7uOHVKEabttn3HTtu2bZvfx9Kbb7aHH33UbWaKgqgI4cQp5RHW2f62vbIWXXbtr37lIJ0540pVJ7ZI2NKyt7L2jkgLPQLcE5y+oIjynHs0IzKac8dGc0fGG+VXkPYVyA+LF768+jWB7LS1Tm61p599yubMuMp6NZCEbUUaNKztGtx2G+zZbmeOf2y9Zz/RBG1VnFe1FKIPg4VZ0gg3WGPT7TZx0p2K2F2rCMx7ipZsF9gabOXvHnJu5xObaS3CYrUC9w6FC9euX+98dcqUafbggw85aDgG5DglZ+pcB6xs1PPD7AR26Pxvt3xrr7/2msxwj91yyy328MMPj+xojThbyYNOnDTRktWrX1H29bjNmTPHVj27ylomipZ4rBBHuNNeeulFazt0UP7FBFux4j67+aZb072PcCd8Fk4dr7dv/95efXW9F2bBv1etelaO5qTsnBqN2XZbu3aNUws09pNPPmnz5i30kGBZ+1Ybs9FA8tKdOzbgJkZHgUJJC12ZCznHRw4ds1fWvmgnOg5K6ifaM0+vstkq70yRU0pO21VIt8XOnP5UNOQjOTOb9N5R15L9vTM0uAD6bis23iCwz1Wj0+Tp19uaNX+V9tkp7VxvK1c+LHDfPBRSxGKw5hBwb9my0dYJ3Bw3LlkqLf9wVshF9CClh0dvLpOm+vZbaW6BmyhFGdyjrZtOpj3FhAF3myzdK3IoTzi4n3vuOacdAd329iMO7uMnjtmiRYvsiSee1KKGye4MZx5LGTVBiX085ARmdKKj46T97W9/c+1N7iFljef4NejDxx9/aH//+999XO68805XCEhWj3wPL1jzmOVIxyhjhZcA42MEbjl4AnhBIbRSv/iuxuCIIhN/WfOCuPd2u0KcbdVzf7AZV+L0HZYA7LaeMxutp0MUpOd76xncazWNXaIPKs0sLZQ2WaH6it8olHejzr/CmTkUoV+UY/2aNZqcHQK3NHcO3CntT1yWySzaxm++9InskXa9++577fe/f8g1kBdTXfRi2rEB9/z58z3pRS1OOop28OB+WyOteuzYEdXpLBIn/1NWvpDqO4YdeX/PQ44J4FCGv/71r1rx871HTx5//HFbsEDh0szzeFO054MPPvBaoN/+9rd2zz33uBNJsRQOfFR6VsflLxTcgp3cQ0ZU3jdrAHWf7W0nbO3Lryj8tt+uEqifev4hmzTztCIYH1vH2fet+/THVl86JA+90Xr6JqqYabY00a3WPOkuOZCY27kCdOvwtMZAt7265pXzgjsmauM3X9gbb7whE9tnd95xt1a1rPRJjtqHvLm+cCUyduDGAYe7cqBV29sPK+O7WrTkgAC50P7jz/8rK1RK2cEUTckoQwW4+xSyxJp1Kja/XtYMcOMkPqYIUAI3tG7A3pGz+tFHH7kTePfdd2fgRjBS2/my5nPH7BcKbih32pKGuEWfgnuKkx46aeu1uuTE0YM2e1bBHn3yaiVevlU47z3r6v/WagcPWgNapX+usoj3WdPkh5R1FH8uzlErE7KiVfdSPe5KTKGk2pJ1a14+B9xpcnhgXnkU7euNn2UmtqjQ1zJ74IHfZenkNC3nn6iR4D424IaW/OEPfxC4lcShGlCmkNj2Cy/8t6Iq7XbNNdeItjwvv4MVNpQRKz6dpww5WpLKjDUnck67uzsd3N99953TkqS5F/rNcp2vvvrK3nzzTReWG2+80cEPLelWAodKxfPTuF8ouLOFVh5eqyl1KwJSa8fb2m3tCy9Y55ntcuRO2N3Lxcdrtlhnj5ZMKctXI37eVD/HJky+x2oblwvDt4i2z5IGl4bwccIWdGdhQoWTVME3KFqydt3qEcGdFkRAT2rsy68+cVpCLHnZsjvtoQcfcSAwiWW+faHOUTh+KcR2uTn3rFmz7E+Kczc1NWc0Kzmc//3Cf2kBcYeSSovt0UcVd28WjavmGOfAHQsY0OxnzpyWQ/mq7dy5UxnQSQ5eKFCskMehXCPa19XV5fFwqNEVV1Dim8aNI8paq4l/xNkvTnGMpFBGfv+Scu6R9u3ApekncYX6FADrFTI6cWizbXj1/9qU6TvtuhvOWFPzPi3JUpiwV0X+petsUusD0uR3mTVRidfi2rpPpaRKaLumJmJOAtwro7MqtgG1/RfxzkrOPfz2k8uK5gbcaLV7711uK5av8NMw8Rd6BH93UVMiJe32NOjgdj6fOZQkLc436dWvN7JDOXfuXHcoJ5A0yuLWOJxEU9DcCxcuVKTjOY+7p4gL95UT1ApakiI9ZBA7vZht9+7dno4H3AsXLs4EqFbO7DH/nIpOKBEW4rbbbhOF0QINxdyDmkQhVOABAaOUIKwHwhGU6nICfUzA7aswsqys1nfo9UHrPvO2bdvx/6x16i4B+6Ri16qx7rnKJopPt05crqImeeIqN1UhiMpStXxLWpqkTkkAL7I0i8Q8kRfPFVDSpgUJchZXKw77fYVDORK4N2zY4Jp77pz5HmHAOcJZYvDT8qnqpjTWfBJpoNjr6quv9nNxrH4q4IaWNDYk8F8suMOhJJnEvUFfyEy+++4/ZSFOO5ihL4QNoSUIeOVSQvg5oCakuGDBArcIAJtzA+wX78CfXw2NCbhxIpOCEUEpSkN3v2UdZ1YrCvKByjk7lJjRGsPCEpvSvNyaW5Ypm3etTr5eHLrZF56zPKGfBQYe1FK5aQZsanGGsm41WpaF5l4nh2gU4Eb7sbqFwUbTMkmx1C3q0KsNIYLA49Zbb/U4Nlo7aa6fhua+FOB+4oknREsUns0iTJ4nVj3Nu+++a//6179cCQBQ4t6hGBir2LeQ174MzR91GttGu/baazz1zvcuV6lrzNfYgNvrVJW8GdypmuN37VjHGuvu/0hxalXf9c20jmPX2JXTn7OJU6AGxGZVV+IgnuJhvlJWO+3l/ZjYeAxZWrUvpA/094yKlvz97xt8wW5fb+LZTBBaJRZMjARuNA0CwKQuWbJEYcTfewQhyjc3b978o9OSSwHucigwlfMGbWNB9O7du5T02e6ZU4qoGD+SR4xJHLEmlvHs6kqViVhGEmsrV6707zCOvHc5jssI7jLHK7AIdUBFTqffspNn37Ce0leKQ/dYU90CO7DrKjvefpMtufn/2NTZN7uWHtBqc4ria7WfBtsfUBfiBflRsxARrawOluVmaHNW4qytEgo8Hy3B3C5coNT79de7JgHQaCReM+iVfkQ4m9AZJpmQGWaZrpEG5/yfAuf+d8Hd2trq0RI0d6I2af0rIUNCpowb909FIGPFfRMnzyfAeI1F7OvrdT9oy5atXhnIuNI2nP1yURIXRHUq716MUoCiOCZx03JT0BAoCJlG9urYaN0n5cl3vWfdpe3WPEES2z3Ljuydb5u/nqqqviX24OP/22YtnuPpd9+iQE3Us+oFOs2yFCfX4uuKtqSqeWIv0qDi4Kpp80R5yZM4L9t2pd/RyJHEGQncOH0M9v33rVS6+v5R3HtywBInIlIw6BoLrf9LAPcuFV5FKBDnNRzFcP549kUKEuaU4Uz+SZQKhIOaH9COjlMKvb6hqsV9LgRobxxt2j5/ZnMU01Jx6sWB24sVcO/Y+suNjR4ix+DZJUb/1EpbF/YKxArvdWxQXYgiE1rH2Dc4WanzW3SD19oH73fYgYMTrKllgT2z6s925VWqFXEhSb0E4KlkI8BNCj/VJQPutIVOipnwDoX269HcDm7S7ys1iCR8yotgU/q93r7++nP724a/6SNSyXfZ/fcT5057e0QiZ6RhHdo0KFvAnDKbKcTItaAlpKkRnJtVgJRoSzK9nJeUQJxf/SpxTopyFJXJPWQvv/yyp98Jz5Eax0mLmpYDB/Z7dpGQIID8wx//6CUICTiV1SVlqxrZSaJEnZ1nPMXP4u3Q3PPmLfDwaRx5qpa0bvIz8vcf9xnfSaHEgpJD3xlOPNp+wYL59vTTz3isHiGpflxoKHaEb1+U5nbFBbjlxKG5fPW3CkakWLXcT1gUAGt3SZN+bKeOvyFO+76YM39PlRa+w1omPSaHcpGte22jHTrWaS2Tp9gzzz5nc2aqcClFwFJ90ijj/gB3zZq/eG0EHLgM7jT4watxbjZu/MoHmsmi/oPakjRRKV4bJjgymsOHLyVrzj3SRG/cuNGzn5jk22+/3fuRQoFJFeTjvSPVsJQ57oWAu2htbQdU1LTW+e+iRYu14PqZrN6DpWhpN69qRzkTW/QaEeLYcGn4M3HsSL8HgGnjh+puqpGByKIioKyfJVZP4dXMmbOGxuXc/o0SABUNjF5zJ6WTyldVY00cA1oAuMG0Ine6eTmPAxsVLnrTjp14R+/tsQYtcG2sv9omTFL5Z+tKO3lsoq1++W1rO3pS4UAVTmky5sycn1A9nO2MINXnvv1D4C4vRlVticCNdsWsUgT0wAMrswxlAu3FxV9JdQ94JIG2ATeCg+aO+os8MMoW4FwNdT5wo5nZLaClZWLGf+tcs7/00kt2SuWrcFkiHQg4103aOXZ0PXfckuBr0Z7qbCJDSZwb8BHnHs65z18AVs1HSVcsSPCO+rrZQ4cOeQiVKNPcucx5ufZ7eO9+DHBnmrUkTq3SfacGvleH3q9zE9aue9liJ09uUL22wC0W3VxYYFOm3ma1rbeJb9xgxw/32Usvqp771HFrndZsz6vkdRaam4OFAYl5jOo4H7hpKCVa0iY5mzZttNdff93DfxQAJXAnWhJabrRVgQGSnTt3+Z4sFOaTpn5UddHQEvrHMazOY4Q7PB+4cWBJ4gDuoFmHVOoKcCiJBfxo3YmUxBJAzSdwqlwv3XON6MIp7zdJnBkzZni/56ge3KdEQhsbKo00KUG5KjV7GqfF3IQAABO6SURBVJeiUyY0N+NCvJv6mOnTU4az+vEjgdtT4NpqgC13U9dYDgb3VZaxdESf7ZTW3qAdSN+11gnzbUbzg9Yw6SbRFfb/mGFHDpy01WvX2dETbdLcTTlwq7XYNWmU9/ZD4C5v5VZju3btdC1FKAvt+vjjaDqiI4mWXPyWAwWD/6JF4cdEYeDHpMpTCWuk6s9fUns+cM/WQgSA0dqqNaAeg1Y5w/GjTkv27t3rqfGnn37at13jfs4H7rL1SGW18PYDBw5oA87Zbh2oDoy+JKr2w5o7fz2+m75XL2dyj4Ob2nM095///Gdf2vbTArfwlzb3TOBOB2lxwK0NW7TPntluVai9YadOf2NzZ/9GEZLH9Z74lcpeqXk9fLDD1qxfa0eO79dKkQA3JgoMZKi+ROBmgoNzxzNODalkJhLnafny5QLirxWmwn+4mKPMpSJNffjwYQ97rVixwgUIrn+xR6VDCe2YNGnK0FI06BWWCGcW64Qji0WaMIEU/A8fJGc+/PBD++yzz3yscFoRENoKQU9UbbR16enaVC3SPnyeaMldd92lSszfZWPyU6IlyJpThgA36RUlW7S0q0j4T5y7NLhfWvEzLSRoV722qIgt05dafAtfxudg23Fb++paaz92UGGnCbZKA3nVLGXDWMmNd30RDiVaDG+fPQjRMA8++KDW6y117cbE5LdHhqJQwgk/hqdSaXeD1jvyTJ005wKYkbRevj3OnTJlaua48b0+e//99+2bb75xfkl6ntDXFVdof+2sHuSHLENovJSunjCMUwM84sR8VrZGtfbFF595vTWpcRxCrhkpb2armqPH+5xPvQhjQaQESkLmFQDm/QLoGucSBRrJQc1bHF7H1hKMxdatW70PCExyVhfo6lKJI0ZLRqndKmR49A4lg+SNxKaUKSkOuNkYxjFPtrCvXQNzSDs4kZmapqTMHN8OQdjV9gBmB8S/qOA7pk0rp2oN5dNPAO75WmVDjDuBe7Sb/sMLX3zxBa9qA9wU/txww42u3TgAIfHolJwxAa9taL9Czud99tRg8PP0oVLvRXKC9pg8aADUo5xS1gI5aap//OMfHrkJZw4LAeg4ADfnA55qoIvr33vvvbqHJQLfAd3biw6stARs1ZBJTwCsUfKp0/75z396aWpkW7knhABBrbxOAA3Aok35m/FhAS/OXmRrGY8kREWl3t/xJFW1rGI+hBqRKRJitM390gfaRGh4QAPTsr+RrMGYgzs2opRW80Iml70M3BkMoC1wV6XcfRdRVsqUVCfCZooiMlRf7zu4SytxVovntduVM6+0Jx97JmXD+FoWlh1FgZ5fuEdbKVAZh4ZgwJigZcvuyMVh016F+Szjzp07HIAU6OOMuWxmYbORtHZodSYcC3Dttdd6CWpDA/XTqX2SHGjBzz//zHkwkxwTHFsgnM+xBGS0g9Dcfvsyd8ZeUIkwYTSKvIJzcz3OZXEu+2jDvT/++GN3CrkmDwRipFXmIWTcMxaLe4FCwdfDR4gx4xnL+PXXX7sSqHZEwifi4dwj125paXFg33LLrU6Z6G+s4vnJcG7AmfbDppA1vFw2ZswW1FaLUyuCkr7Bol85QHp9WIsUPhW/O6UFwpMnTVfp5F2KlswcSuC45h6l4JLm/fLLL9xJZJBx5hYuZAHr8IhBbOWVEisFmdpTDkBixIABbQxoyyu5h09jgD6BeNDN+LJlyxwc/J2KiODuqe22tjbn9jhStJ/vT6qnHh4tiJoLBJSSUrZaIIwG1Tl58qTHiNF8EQ2JQq/EiVPWkEzgnj1sw5yuR4SimoUAeIT9AB9OHrSM7C4cfGifdO7E9ycccE4O7atW9JTfGi2uBaCxVuzkS9uTldMAzPQxgft8ay9HCYAKaRs1LckSzpnOJgHOke1c6j+vgclF+6EC09XYUYD5K9ZAYVi6wG/ADGSb5/C7LPXaFYpN2svi4q2OMhTIoFHvkDeZDHJMfnj7vBchv3zsm+9jJgEEx0jbfIVWytdRxDWDKwcVKdeHp7bz6eqgCtUsxHATT2o7bb5D1SKaGM2ZMn/pXjhoL2nolBFMB7yX7ZpHDgmmoq9EDfIULtrlXqLSL/pcjXPHNfL13ElAyjXy5fahOspwq+9JyVQLB/4I4I7NZVJ1R6o7TbsXeVI5N7BpgLPdBzJNjKaCqrAjKtot3cAgG5aAZt/RVIU5PkEXvnAgJhIQ5DVuaJ9wDsvJjOFZxjwoy6tXRoq/ZveVC7MF1QhQBmeOFHVKhATAysBL/a4mxen89Ehx6NDoUagUmjraDUENUOapwfl+bxKLxwHIYqFv5X0EuMMiVQdjjFfl/SQBjP7SNgLK3FCI9ROiJeV8UgpoxM6jmXrO6j6YsIHsRz1rsp+eYABREGyUnrgpxdoCsZ4GtEMUOEe7U7PCb9P4jw9VOfLaLz5OZjABISaVzwACGo+DiUkgrr59Q/BFF8jzaLp8vXdo77SlGVoqE7OMIrjgVmzTm48oxLUqb7MMzLRIIJy/uPf4XtCQ0Jb5BEoeUNF+WIk8RYmIC+dEoiY+p/3ydm2pLDgElnutHKf8GMa1oh9pHNJPwqSFDRRN/YTA7YOajVRZPqvFKcspRn6THOzVqBLKoatNGWsFujB30JFyBCL9SFJa1FreaouBweHD+SM5wk5H8+aljGY4ammpU9odNTx8tAMDSfuRio4IRRQzpZ+5SJuy8908JaicPK6FpktaLlaVp+/FwaTxN59DVziftlMKPv1cX/QvxiDKbVM/KN9N0Y34PCrvAih5SkQ0ApoSoCtnQtPP8QVQk2OYKA5CAsVhXnzTT+9zef1o3FtU++G0Rh9AACvmKXri2hFpwldJy8fYy6R7aOFH9CsJYsp0pj3EU3h2JMe9qmYbxZuj5tyjaHvo1CEtkTGBvOPDTYYmDM3Bc2iAmAQGG0cG54zQW8SjGdAYqLS5THLyglOn9Xvw/ILz8RQiYwtdNEaUriZwRj120IHQhtFePmQV1gCQltP6SdACEPQtohSxfQIAz1+Xe+UzjiTM0LF8cU1UkaUNhTgipFYuu01qJmUr9fMpMvkAmP4mJy9ZwH79nHZYODKG5chGmY+HkxecOvyTGAs+ZxzrtFciY0aEiLWXUccSC4XzFiIpCPqStn+Iz7iPnz24GdjKQSIyQTyaieDBgUdNgoK4bGiomExCWyQa/MeOsjg08V6Azt9ESI4fpyJu4TCtiEDgrc9UuDFNeJ1HEfbu3ZOZWBYolLx+mWuTbuZgo04iE7wXixZCW+YdUs6h/pl7CCrBfdA3IhBpAol7H3Grw3cBPZoWLUcdyLRp2lhIfQP4e/bs9sgN10wgLfm40F5rK0mbtFAAa8AWDGRaI15OuySM2BYuzqM9xgArRwgxgM5K96367aBB5SYI/0UsPMaWMWK8uSfa5d6J0sR4AFRW40SJAeUFWCc21CRxRfFW4ufsPLtP977dd6VNisZc49Pedddd94Mpff/CRRxjormjX/lsF2liwkoMOqtZCFUBKIBI4iKf7GAjGDQ2kwyYCakxOIu1lS8DhJYhtv3ZZ58qc/eY7/2H9uMcCoEIpzHpTBDZSDKTHNRPwPvpF7/Lw98AkoNsHbHvBx54wIGfP0L7EFUhaQIISdAgePQNQeN6lLvG8d13W3xDG7JyCBjgJD2PMLGvH9aEPtM3UtS/0iaTgJb2UATcd1pQkeLaJFLoH2FIBAUQcj7jSTFSckJrNSafeFyaeyDuT/iQcdi06Rttdfyep+fZPYqx5D4QOIBNqpwxoX/Bu/l73rz5vqc3/eAcqh+ff/55T5YBZPIGX3zxhWeHKQ/g2L17p0KhbS6IKALGgPlFYLnuSNnOi8DzsK+MKbjzjiCTwyRSDhoJATQWsVwWkMbv46A12AgGDUfmLLRnmM+gPGTZXteurbfddquApVXzoiEMKgmNRx55xMEHkL//fqunxal4i7qLvIOXeGlBS6K2uMYD3MSvy45U2UFEUKjbjjQ33+M8QMOE3X///UNmGC2JAHK/zc0THYw7dmzz/rEiZYZ2SgWQH3/8kWvK3/zmNxmlqZFQfODanEImuD58FiHgnu6++x6f0LRCPW2zzKKDlOY3bVj/llsBLAzjhwDTRxRLsgwqY5sx0z+Lg8/QvqT4K/lwUDbA/emnn7qQESfnviZPnurbKHNPgBsAJ9qRdgYg1o+AU8eDUJ7Paf93gc33xwTcec/cLyoQoBm52fxKaCSbBQRMLFLNwXuksdFkPMJEoiXjCAeQTdfhfGgitNa7777tE0nhUjhq+/bt9Yll8Jn0FJNPDmU5zVxwIKLBADfarJIfAk4EipXgJHCwIMHDaR+NyyKFEEJKbBEWSgJIknCwwID7pQgKasK5H374gbdDCW4cfJf+pEImrMMZL5JC4JdqX3CsAFqbPjEucGFoAweChsWLRbz33vtbWa+T/j6U4ODBQ245Wegcvs+XX37plITCphDYSLYkHyn9SjLgZuwQHD5fufJBzek+bxuBDSsYyTKyqygvCroAd7ku5t+LZ48kCGMK7nKUos5NJeAGeDEIDBLrGnkPsHBgginDBCxMQmwjwOAwIWivANDGjV87Z4WaoMHWrVvrAICWRKqXclQAhYmFChC54bMQnnCc0NwAikkKilTWWsmHgEphVdg3j/6GJkJzwUWxGAEYLAb3TJ+5BveDiQYc0AX4Kc4giyigG/QngANnhR6gHTkHAaZcF+GCboTgIYQUPLELFE4q9/XJJ5/4OQgufsvKlb93cAMyBPeTTz6VNr/K+xUhP/qP8kHLc8QP4XJOyvgm6/b++++5QFFwhgXDUvE+yoh7p5gszSGJtUannVAZfjYEy3y56MiQ0tOEjJSpuBSWwdvIh6/4m5tiohlswAMtYSLgyHA4OHfQEkwngwWIcWaYUMDBd4iYhMbiPZy2d95521PTTDQmEN47e7b2F8zKXgEOhUVQCeobcKiYVIQFDRchMM7D5KJ9w8lKobNydpO+0Dc0EeCDgyOoaD4EFesQ0RMoEkJFZSDt0X/ag5sDonRercD2kZet8h79wrrQJk7fFVdo9y3Pog6IbrztQIrNhBhXzo3KQwAIKN966y0HJPeGlYESwPWhOY899oTGe4O48WRXAGHB6D9WizGKPAHXYozSzrIp4vHpp5/4Pd933wMa97f8enwHjc6YTNWvN0cGlXvDbwLcoQzylveSgS3X0Jho7nwyITgcmpEBBDwRYsN0ogmhKkwSgw3gmSAmF21WeaDJI01OKAzNH84YaxlpH26dwG3y3Pf6GsennnpaTQ3PpEU/mVC0NtENvp8vEgrtTd9wHOG+0CAcvjiY3AB3aHMcStoDXClsFpvVxM9sQNdqpA3/6YABAHDVBv1WTRqftD4TS4MmxJFFAdx6a9lpjetDG2ifKkEcarQ5igFtT9ESlgDLxeLpN974uy96uOOOZUOCzfhQ9JU2uhx+JCqRFNQnn3zsAsh2dGzEicBhKaGSsc0a6zI5FzoFj+ccNPzwn2W8HNAeY86dz3pt2rTJTR9aNkJmaEukG0cGzRvVdwCeQUQr8D6A5m+0UexRHYPOgAMsrgWd+O1vlw+ZUcJglKIiACSB5s9f4G2xdjCKe4KW4Oxi0uGlABehBPz0lbAZEwYtQXPTByIAfIaTyb3xHYAcx+bNm9xSwWMD3An4KWGT/IZa14C0jcBEwiWKlpLVS78shlBxnwCXmDWCzb1A3VJxUsG5OZSOpW7XXXe9l6sikFAiFAjrFzdoBwC+f999+t0ed0jNLQcPAIp1iUQS98cjhR5TzTrzANXhep9//qm/x/jg/BItoQArCXKdzy3gZlywuvn8wOWA95hp7uh88CwmmpBRBPEjkoKGhsOFOed7xMOhCKGlQ8My+GiKvNfd1rZfWu09N92YxtgOrJwyL4kSfeV8NyV/SO70ugNLqSeTF7HoKN7nerRHG5h4AAUY+T59QyixMNACzoHjEn0AaEEtUjjsgGtO+DW/XZlP+CSHV7vPfvm5DxXCx3nw67Bs9IEH16EtABi10hGuQwEwhmh4dnxF0BA8xmH//r1uBbGKgBuLRkkuDij3HsVfCCjjjfYuJ3oGvcoSYa/Xb2sikFyf/lDGmqoPB516MX5o/UiuITwcZJiJVGFZ8VGitv5yAJs2xwTcZXOZUsoRlUDzRekj76MB0aABJoAfPJBJhNNFSI7n2FQxwJ5iuwXXqIAKnh58mURNpM05D4fPKxU9JUyUoT77oVE0aUqPM/iY2BCeyAxy3ciM0ke4dzi6tBcxb96LCAZUgR9rSlwb65Oyl3khRkOzSJf38xozH6mJe8XMd3Wd9XuNa9Anxo+FwwhFSsCww1PSvjij+CUIcJTn9ugnxdG6seuqg0KCFsm1CALwHIknNeX+Cr+dw7msgyRLSSIHgaK/kYhL1oZrp0w0/Q1/4xcXCuSGzuclRw1DvmwyzGK17+W1X6p5YKVN+sUBTHWEsnimriGFtKoXZEWMOya4mkaJCcnHxqtNUj5lzz1Faj8mO2n0tOLHi8w884gwp7p4hKH803cpHR/0hO/EjrL5ctLYnyRVQKZalnK8IMUN4nyiKcn6lPfpq1ZmUHlv/A0lKce/ky/AtVJUJZXPQkewBBHu47rhrNOPfByjMpZ+qTT5mGruS9Xp8XbGR+BCRmAc3BcySuPn/CxHYBzcP8tpG+/0hYzAOLgvZJTGz/lZjsA4uH+W0zbe6QsZgXFwX8gojZ/zsxyBcXD/LKdtvNMXMgL/HzbM3v0e291SAAAAAElFTkSuQmCC"/>
        <xdr:cNvSpPr>
          <a:spLocks noChangeAspect="1" noChangeArrowheads="1"/>
        </xdr:cNvSpPr>
      </xdr:nvSpPr>
      <xdr:spPr bwMode="auto">
        <a:xfrm>
          <a:off x="79248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304800</xdr:colOff>
      <xdr:row>22</xdr:row>
      <xdr:rowOff>121921</xdr:rowOff>
    </xdr:to>
    <xdr:sp macro="" textlink="">
      <xdr:nvSpPr>
        <xdr:cNvPr id="1026" name="imageSelected1" descr="data:image/png;base64,iVBORw0KGgoAAAANSUhEUgAAALcAAABHCAYAAABF/NaGAAAgAElEQVR4Xu2d95tUVdbvV1VnummSgCAZdXRExYBhdEAdxpzRZ8J7f7jPc/+k+xfcH97nfU0MwdFhHNOYs8ggKDk20MQGOnfX/X7WPqvrdFGNNANtePtoUdVVp/bZZ+/vWuu7wt5VKOmw8ePyj8BglUsULuQ9podHNJCfLhqIRzE1xsfD2q32/WiP5zo9ai///f8IVyiMg3uMRv2HVEih8oRAaIAzPo/n+DwP8GrgDsQjHNFWvMdzTfYYo3EYw8uMg3vMBrua6s5fvBq4M23soIyjGrirfMxb52jwSoCHYADwX94xDu4xmVNA1Z9pzsoLBsAq3wfYFwG6kQzAMOEIDV6h9cdkLMbuIuPgHpOxBty9evCcV6cVfPmcz0YA9zm8egTNfY72rrQU1Uj/mAzImFxkHNxjMsyAuq/KldDOee1ZCfzzgDY+qsRnNW7/y8bwiDM4Du5LCO7zBZ4K5ziMlWo1Q2COUg8O9NvA4KDV1dWbx7T0KEgeSoMlG+gftNr6Guvv77eamqIN6jwecW7hfyig89M5Du4xArdr6Eo6AVgrQBiB2ZIozGCp14pCc7FYK+CCav2ffadf4K5vKArcfXp7QOcUbHCgJKDnw3plPl8shnN6CW/4J97UOLgv4QSNrLkzYFe5loP7nKiGSWP3Csh9VlvTYP0DA1ZTbJAgFKS1UyMuBIVBvYcQSHs7doPmZOeEQOk5CVEA/H+GWh8H9xiBexichihKybUuQgFIE1EZ1Hv6rzQg0EojF5RkKdVKM9dbb2+/wF0Q9dDfNQXr60ezD0pbA/Y+nS/NXazLBQ6L2WuB2yUiwF3W4gV4zi/0GAf3JZzY8+V6k+YMQg2QB/wBuFMUJT0K/nfSsgPi1gWBu1hosP372+z773fb6dNnbWJLq928dIlNmzZV3+/WuQozSnvTOsKQrlLpqFYJ+wnsWIMK03EJR+THbWoc3Jdw/KuBOzh1gBjNXAYzse8AOtEUaWtFVUQ0BO06ceh6aeVG6zjdZevXvW779x22np5e8W+zpUtvst/9boW1tjZZV+9pa5Q2B6iIRkHfLnpKvVJTlwGOdbASdOWXmXp38R7L9Hsyv9X5XvDVkT4flqQLQFY6YxFGHroOU6g3dR4TntdQ4dsF1MRmnRIknTeQ0WCcOPgydj+neIeoK20DSkDaowexbB68To+SNKq/V+rSayIaAjCRDVEO+HP/gMCsqMig/hgQtx7kb/W/b2CC9Q9OtZkzF9q+PYftxRfW28TmK2xCY6ud7ezU93rsiScftIWLr7RDh/fIuWRsdZ0iVAbQ1ojK6MF463V9Tb2PfUGOZdE/Q2sXrabQrOembGy4sXiMFJbk8xAcxqZa3D5770em9mMKbibVB1gPXnPwzEAzsTzXiEDG64wplq05X8iFynxch8ZRgOgT/9SEGlyV8FimFcumN02cJ6Ej6pB64Q8YKp+mM6AIPAFwPXh2KdEXiwJuoUvv6WFnBNIOAfKUgHlSVOKE2j6p1yesr/ek9faf0T3qvBJAF3iF9QG1NTggcRqolcPY5Nq5IF4tNu2A47l7sNX66xfY7NnX2fZth+z1Vz+wpvpp1lA/yc6e7bTevrO26vlH7ap5E+1g21arb+qXMJyw2mL3kJD6rcWQoai5ewe7RN1xWWN1hUkas9YM8Fw/cfwacfz6hgl6H76v9xSxSaAmsdSoR30aj2wSGLn0mv6n5JNPVTZfTu3HGOxjAm60Mo8IRwFo/g4g8xzAdzzp8xoNvA9GHswxWzFpPljw1sRV+6T1aEuQ8Xf6JDAlAalWQE9+U1K/wykCGjtpo4ImrACQ/ZpoZUB8Rq9P6XFCjw71+7j1DOy2PgGpt7vH+ru75egJuNLIfXoeUGgO/PgUA1THUp2cwIm6/0Y9N1h9rUCjR0GgrhVQagoCiqIhfG6KjhgAE7h4r2QT7NjRTvvbX9+zfbuPObB6e/rt1zcstgcfXWGTpjRKsI4LhN1OagRXt0HDNYJGCavg4y6R99c4p7zfpddYG0Q7gbWEpRqs0TNaXpxf4C7WAHz1SfdUW9ekvzVWAjxzirOLNUjgz3F7fT8BHItRMXlj8OeYgDt/HwwymrRa3BXAk5SorU38cRgVGfoziyY4SBNfTc8JvPwFvIfMq6ILnkBxwDF9yZGDSjDRcFsr6VHQex5nk4NWOqvnk/r8mIDQJp6737p7D1pPb7v1CUidg4fUAqE6TXpJE20CrrWK9061htrp0p6T9DxZmm+yQCCzX2zW5LfqGoTz1DfnuZSa8sjMvLSlg8Of9Z6sw6AEiPMLog67tu2zTRu/s6Ptp+zKK2fb0luX2Ky5VyQqImCnDGiLQKnreJsVqcowVcNoIQKM0J7OzgfYCYxEZfr6GCPi5wiBRlkOLgmkwYLep4uykigTIjTE4hFi4uxYH8AO+IMO0k74ACNSz0sM+DEFN5oDcNfVyexK4+3YsUPA6bH6+npbuHChNTc3D4E7w+oQaAFf0rjop3QkmDONEBjRmcE6++67XXb8eLtA1W/XXbPIZkydprkCiAI9QAkwJ1nISj6koUtt6ts2Gyh9Z/2F7dY9sMe6ug7J1J/VJCtRMihTXWjUJLZYsW6m1dRNEUWYqL5PFZgFYoG3rnaGJneGGm1OQMN8IziATYAoH9KKriV5Pys5zbCIfPEoFnVGDaCFTyCARWlsiZS0dkNDg9U1ZnUncH5pXrh8sWaCXv+Ag5j5DkEZCnUIB/QqOiAV4Ainb6GFsUN4JTxD9s7KWmCtmE899NyvZ6gbgHdqBa/3BBR/o+GlBJza0Gyippf7GBNw55MbQU/2799v69ats/b2dps+fbo99dRTdtVVVyV6IkKIhmBw0miEhk5hswTuxI4Z8EQsaqRd+xRVeNW+3/qttEmtPfbwI3bT0uudXzqPduevUw85d4PdmsQz1n92sw307BCHbbOzfftFN9o0R+LMyg4iLLXF6dZYO8+aGxZZY8N8meSZAvcMAU8Axkw7/xSVgIOidUu8hlrwty6cObl9xU5pPMhSEsSyg5sz40N0Qp9iyjO/oCStyZioU4mCZckcj1FnQwQtKpDJcQtUARt9tV9Oax5YDjDGziljwnFyssvO4KAAG/4Kc1Hy73BDUDUcZm/RHWB1Tf1LbrnLIx/x7MIkoMu3APBhtX8x4A7nESoSDuTBgwftL3/5ix09etSmTp1qzz77rIM7nEkGZmgAHNyhpxmzcP3K0s+rAUUQ1qz+L9u2dYfA3WhPP/6UXX/zDfoCzh+8Wdp5cLesxg4727VHVmOvgLxJk9Zm/b2Q40ZrqJtmjfWz9DxPWnmh2rnGaguL1Jer9P3pOgdQZ9f1GfX5FVdmUjO1mGTPj/SOAnzSdKA1gTt5V0NAGmoEcKQGcTBroFQZhLwV+RRYr4KoQCEL4+GgFmrTWURcirU4lMmiRdfcy8gc+KQ14zPAjTBi0ZIspk4nmKcGhkGeq/h4FoYsUXiK6fwkKCGwCA6fEyTIrAF3L0Edi3KAMdHcQ/PD0GTRETQ24D527JhNnjzZnnnmGXHJK7NsXW5KM2fUxzkzZ06NdQrj5YPJ8GkMBxQDfm39S7ZzxxZRnwF75OHf2MLr59pA3y4707HVgT1QUiKka4c0yXGnKwODU+RwzpJmnmMtTYutvvEa4XS+2rxSAJ2mC8jUu4ZmckiWwEtTdIMLE8bzQx0ARF7YJEAMmX20rOtq6MkPHwFKsRJFU1K6vVALSHBUyWaCZpRESb5Jk+4NCpOSMT2yXMVaFVTJZ0kx99TagPpYRCAcdKFWeZVChoiQ2KKDnhIUMqG1dUSdkhXlTLe4RLk8a5o0OD5LkuIkhD4XXsMS4PZZ80dQ0tpaHNWy4vLgASnWy3CMGbgjxh3PR44csdWrVw+Be9WqVQ7u8pHMZToS2H0AhzhpNnlD2gbba7Zh7cu29fsPrLbhkN2zfLbNW1yw7p5t1tN/QJr6iDSyGhUwWiY0WV3DTGuasEKCcKOm6Ao1KL5cnK0L8TrhoKw6oUSYY7glUQOoR5rIktQnmtF5vSYPlECTOCLsCISG2ot2h6vX3LXStQEcYiKs6jOEiD64/c/GRYke8VwPvUnLI+xQHyoG6+rFczNjkupOzn+4ZvUuMsC8JpWfHFO16ELtOEcQFHJNcXRAy3nq4AVcI9+DiN5E+PeH+ncxn/9kwY1WQANGzNSt4xDYmVzCV3K4cIaIGKAdzjTa+ldetb37P7L6lt124+11Nnt+t/WXDgoondKdzTZ96hLFdhcoHLdAkbZFQsN8WWUBWiE35rWzc9C6u7I6DWmUksCSHqIEesCFiZAUxCOdbvThINda66QWd6rqVIYKVz3bKadLPLiuvs6aFC+uCu7KGRsS1CRUOGsB7t6+LjvZcdQJGcCbNGmq1YnHDpJC9xgz6Xpi6AmUCAT9wWHnkY6yRYxLYwmoa5k4kVClSmgJp+r7XNdzBpBAtz5qb1D3D8Xo06woQlJTlxDd09VrXd1dEipyFSNo4SJCk4S1qanJrUtYcQIMl+P4yYJ7gAyeJpE08pCRc1VOtk8atNih18f1ULhOjuDZMyes68wMe+utTXb8xB45fcfsmuum2vxFU2xCU61NmDBZXHq2NTb+SgiYmR6KcgyKPx4+fsj27tln7YdO2OkzPdbZJU0sTeaJIMJe4YzC/dWF4iDJjQbFtbu9Iu/qqxfa8uX3yOFs1Me9tnPXdvvww/fkpPbYkiU32LLb7tT5Ep5h2bwhSR0Bd+WsB4J+pP2Qvf32P+zEiePum6y47z6bNFGRIH17UJq66CG4pNWPHj1iu3fvscOyjp1dndZ59qz1K6yHRXGjAcgYVAlCUxN9NpsyZYq3u2D+QtHEaRISoiFpDEjkkIDql7DWCtQFzQl0ct/efYYF7ujoUGJJ11AYNyWJuKWK+5PAECGDGt1xxx0qH1jqdOp8Wet/F/A/YXD32YCDWzHUpJs85OUx2SLO4R7r7fyXBmyrQLRdA3vWOjpvtI8+0mR2CnSaiJtvvsWW3HiLUtZT5BxCNRQDHpyokLAoBZlQNffNlk9t87bPHdw93X06r1ETS2w3ZU7TFCWH1l/RJw8JqkqvB23VZzfeuMSeeOwxUR2czUHbvPlre2X1y/q82+6+6w575JEnU5iucsLPmb28Zk28GqSgDQ8fPmT/+Z//6WBatHix/flPf7IWFVDRL0KV8FbAvW/fDnvvvX+6o97b26ux6Mw4eOLNHBnzTkxZFijVhtcL6BOU7p9pt916m119zbVJYNRnNLLHruHGAue3m/+le/yX7d27W0rlrPg54Nd58Cg/KoCN/a2t11z1ep8eeughu0/CGQGDyxU5GVtw+1Cl+pIy5z4uTTHJKjl3v5IS6EzFDBzYivJqHhXGK7Ur/vy9gL3JTp/9QtnCLVqRsl8auVFm+1H74MNp0r69mrCSrXzgUbt5yd0YWF0Zp7BWWUvAmWorvvt+u72x4W07cVzJEoFk6hWtNn2GHExFH/gb3joEB2XsPKAo8Pb0d8skZ45YX8lmzZhlty69xZoaW9yh2rZlh726/jWPaCy54Qa7//crlHgUbRiNKnKwiAaQAVT/j0pTvvDCS9KQXTZr1pX2xz/+Qf0MokvZQdH27Nll773zju3etcvB3tzcoscErx6sV2w83Qz/lJM8+ApdEoCjR9vtVMdpafgBW7z4antIYdRpMxQdgupQ1iAKApff/t02e/PdDXZU1g5a0dLSrPYVYWokw5oEMQlR+AVQeARVudjGZjtz5ozddNNN9utf/9rPg5L8vMGdwtQaU0Gb2gcpjMOKlrwiftx+9JRNnjLZnl31jM2RQyms+NADIit1Wr3HpuGMR2ygc7N1nv5ak7FRZvWQ9Q50yImSkVRqu6lR3LnmCfvHO922Z+9BRRqK0hCP29Kb7nBnz7mg2u6Vuq6rrbNjx4/Ya6+/Zm37VI+hNPivfrXYrv/1tXJqp1tLs2LX7oxF4oU/kog5VcrCYzBiUvx0tb6OeHfSvN98/a2iNq/7NZfKeqx8eLmiGFGWNRqE47wSQy64Jn7hv18UuM/Y3Lnz7LnnnvUlZe74QZ/Uj7fe/Id99fVXPn6zZs+W5Vpqc+fMtUmKRjmsM0swpL7psU7uOHVKEabttn3HTtu2bZvfx9Kbb7aHH33UbWaKgqgI4cQp5RHW2f62vbIWXXbtr37lIJ0540pVJ7ZI2NKyt7L2jkgLPQLcE5y+oIjynHs0IzKac8dGc0fGG+VXkPYVyA+LF768+jWB7LS1Tm61p599yubMuMp6NZCEbUUaNKztGtx2G+zZbmeOf2y9Zz/RBG1VnFe1FKIPg4VZ0gg3WGPT7TZx0p2K2F2rCMx7ipZsF9gabOXvHnJu5xObaS3CYrUC9w6FC9euX+98dcqUafbggw85aDgG5DglZ+pcB6xs1PPD7AR26Pxvt3xrr7/2msxwj91yyy328MMPj+xojThbyYNOnDTRktWrX1H29bjNmTPHVj27ylomipZ4rBBHuNNeeulFazt0UP7FBFux4j67+aZb072PcCd8Fk4dr7dv/95efXW9F2bBv1etelaO5qTsnBqN2XZbu3aNUws09pNPPmnz5i30kGBZ+1Ybs9FA8tKdOzbgJkZHgUJJC12ZCznHRw4ds1fWvmgnOg5K6ifaM0+vstkq70yRU0pO21VIt8XOnP5UNOQjOTOb9N5R15L9vTM0uAD6bis23iCwz1Wj0+Tp19uaNX+V9tkp7VxvK1c+LHDfPBRSxGKw5hBwb9my0dYJ3Bw3LlkqLf9wVshF9CClh0dvLpOm+vZbaW6BmyhFGdyjrZtOpj3FhAF3myzdK3IoTzi4n3vuOacdAd329iMO7uMnjtmiRYvsiSee1KKGye4MZx5LGTVBiX085ARmdKKj46T97W9/c+1N7iFljef4NejDxx9/aH//+999XO68805XCEhWj3wPL1jzmOVIxyhjhZcA42MEbjl4AnhBIbRSv/iuxuCIIhN/WfOCuPd2u0KcbdVzf7AZV+L0HZYA7LaeMxutp0MUpOd76xncazWNXaIPKs0sLZQ2WaH6it8olHejzr/CmTkUoV+UY/2aNZqcHQK3NHcO3CntT1yWySzaxm++9InskXa9++577fe/f8g1kBdTXfRi2rEB9/z58z3pRS1OOop28OB+WyOteuzYEdXpLBIn/1NWvpDqO4YdeX/PQ44J4FCGv/71r1rx871HTx5//HFbsEDh0szzeFO054MPPvBaoN/+9rd2zz33uBNJsRQOfFR6VsflLxTcgp3cQ0ZU3jdrAHWf7W0nbO3Lryj8tt+uEqifev4hmzTztCIYH1vH2fet+/THVl86JA+90Xr6JqqYabY00a3WPOkuOZCY27kCdOvwtMZAt7265pXzgjsmauM3X9gbb7whE9tnd95xt1a1rPRJjtqHvLm+cCUyduDGAYe7cqBV29sPK+O7WrTkgAC50P7jz/8rK1RK2cEUTckoQwW4+xSyxJp1Kja/XtYMcOMkPqYIUAI3tG7A3pGz+tFHH7kTePfdd2fgRjBS2/my5nPH7BcKbih32pKGuEWfgnuKkx46aeu1uuTE0YM2e1bBHn3yaiVevlU47z3r6v/WagcPWgNapX+usoj3WdPkh5R1FH8uzlErE7KiVfdSPe5KTKGk2pJ1a14+B9xpcnhgXnkU7euNn2UmtqjQ1zJ74IHfZenkNC3nn6iR4D424IaW/OEPfxC4lcShGlCmkNj2Cy/8t6Iq7XbNNdeItjwvv4MVNpQRKz6dpww5WpLKjDUnck67uzsd3N99953TkqS5F/rNcp2vvvrK3nzzTReWG2+80cEPLelWAodKxfPTuF8ouLOFVh5eqyl1KwJSa8fb2m3tCy9Y55ntcuRO2N3Lxcdrtlhnj5ZMKctXI37eVD/HJky+x2oblwvDt4i2z5IGl4bwccIWdGdhQoWTVME3KFqydt3qEcGdFkRAT2rsy68+cVpCLHnZsjvtoQcfcSAwiWW+faHOUTh+KcR2uTn3rFmz7E+Kczc1NWc0Kzmc//3Cf2kBcYeSSovt0UcVd28WjavmGOfAHQsY0OxnzpyWQ/mq7dy5UxnQSQ5eKFCskMehXCPa19XV5fFwqNEVV1Dim8aNI8paq4l/xNkvTnGMpFBGfv+Scu6R9u3ApekncYX6FADrFTI6cWizbXj1/9qU6TvtuhvOWFPzPi3JUpiwV0X+petsUusD0uR3mTVRidfi2rpPpaRKaLumJmJOAtwro7MqtgG1/RfxzkrOPfz2k8uK5gbcaLV7711uK5av8NMw8Rd6BH93UVMiJe32NOjgdj6fOZQkLc436dWvN7JDOXfuXHcoJ5A0yuLWOJxEU9DcCxcuVKTjOY+7p4gL95UT1ApakiI9ZBA7vZht9+7dno4H3AsXLs4EqFbO7DH/nIpOKBEW4rbbbhOF0QINxdyDmkQhVOABAaOUIKwHwhGU6nICfUzA7aswsqys1nfo9UHrPvO2bdvx/6x16i4B+6Ri16qx7rnKJopPt05crqImeeIqN1UhiMpStXxLWpqkTkkAL7I0i8Q8kRfPFVDSpgUJchZXKw77fYVDORK4N2zY4Jp77pz5HmHAOcJZYvDT8qnqpjTWfBJpoNjr6quv9nNxrH4q4IaWNDYk8F8suMOhJJnEvUFfyEy+++4/ZSFOO5ihL4QNoSUIeOVSQvg5oCakuGDBArcIAJtzA+wX78CfXw2NCbhxIpOCEUEpSkN3v2UdZ1YrCvKByjk7lJjRGsPCEpvSvNyaW5Ypm3etTr5eHLrZF56zPKGfBQYe1FK5aQZsanGGsm41WpaF5l4nh2gU4Eb7sbqFwUbTMkmx1C3q0KsNIYLA49Zbb/U4Nlo7aa6fhua+FOB+4oknREsUns0iTJ4nVj3Nu+++a//6179cCQBQ4t6hGBir2LeQ174MzR91GttGu/baazz1zvcuV6lrzNfYgNvrVJW8GdypmuN37VjHGuvu/0hxalXf9c20jmPX2JXTn7OJU6AGxGZVV+IgnuJhvlJWO+3l/ZjYeAxZWrUvpA/094yKlvz97xt8wW5fb+LZTBBaJRZMjARuNA0CwKQuWbJEYcTfewQhyjc3b978o9OSSwHucigwlfMGbWNB9O7du5T02e6ZU4qoGD+SR4xJHLEmlvHs6kqViVhGEmsrV6707zCOvHc5jssI7jLHK7AIdUBFTqffspNn37Ce0leKQ/dYU90CO7DrKjvefpMtufn/2NTZN7uWHtBqc4ria7WfBtsfUBfiBflRsxARrawOluVmaHNW4qytEgo8Hy3B3C5coNT79de7JgHQaCReM+iVfkQ4m9AZJpmQGWaZrpEG5/yfAuf+d8Hd2trq0RI0d6I2af0rIUNCpowb909FIGPFfRMnzyfAeI1F7OvrdT9oy5atXhnIuNI2nP1yURIXRHUq716MUoCiOCZx03JT0BAoCJlG9urYaN0n5cl3vWfdpe3WPEES2z3Ljuydb5u/nqqqviX24OP/22YtnuPpd9+iQE3Us+oFOs2yFCfX4uuKtqSqeWIv0qDi4Kpp80R5yZM4L9t2pd/RyJHEGQncOH0M9v33rVS6+v5R3HtywBInIlIw6BoLrf9LAPcuFV5FKBDnNRzFcP549kUKEuaU4Uz+SZQKhIOaH9COjlMKvb6hqsV9LgRobxxt2j5/ZnMU01Jx6sWB24sVcO/Y+suNjR4ix+DZJUb/1EpbF/YKxArvdWxQXYgiE1rH2Dc4WanzW3SD19oH73fYgYMTrKllgT2z6s925VWqFXEhSb0E4KlkI8BNCj/VJQPutIVOipnwDoX269HcDm7S7ys1iCR8yotgU/q93r7++nP724a/6SNSyXfZ/fcT5057e0QiZ6RhHdo0KFvAnDKbKcTItaAlpKkRnJtVgJRoSzK9nJeUQJxf/SpxTopyFJXJPWQvv/yyp98Jz5Eax0mLmpYDB/Z7dpGQIID8wx//6CUICTiV1SVlqxrZSaJEnZ1nPMXP4u3Q3PPmLfDwaRx5qpa0bvIz8vcf9xnfSaHEgpJD3xlOPNp+wYL59vTTz3isHiGpflxoKHaEb1+U5nbFBbjlxKG5fPW3CkakWLXcT1gUAGt3SZN+bKeOvyFO+76YM39PlRa+w1omPSaHcpGte22jHTrWaS2Tp9gzzz5nc2aqcClFwFJ90ijj/gB3zZq/eG0EHLgM7jT4watxbjZu/MoHmsmi/oPakjRRKV4bJjgymsOHLyVrzj3SRG/cuNGzn5jk22+/3fuRQoFJFeTjvSPVsJQ57oWAu2htbQdU1LTW+e+iRYu14PqZrN6DpWhpN69qRzkTW/QaEeLYcGn4M3HsSL8HgGnjh+puqpGByKIioKyfJVZP4dXMmbOGxuXc/o0SABUNjF5zJ6WTyldVY00cA1oAuMG0Ine6eTmPAxsVLnrTjp14R+/tsQYtcG2sv9omTFL5Z+tKO3lsoq1++W1rO3pS4UAVTmky5sycn1A9nO2MINXnvv1D4C4vRlVticCNdsWsUgT0wAMrswxlAu3FxV9JdQ94JIG2ATeCg+aO+os8MMoW4FwNdT5wo5nZLaClZWLGf+tcs7/00kt2SuWrcFkiHQg4103aOXZ0PXfckuBr0Z7qbCJDSZwb8BHnHs65z18AVs1HSVcsSPCO+rrZQ4cOeQiVKNPcucx5ufZ7eO9+DHBnmrUkTq3SfacGvleH3q9zE9aue9liJ09uUL22wC0W3VxYYFOm3ma1rbeJb9xgxw/32Usvqp771HFrndZsz6vkdRaam4OFAYl5jOo4H7hpKCVa0iY5mzZttNdff93DfxQAJXAnWhJabrRVgQGSnTt3+Z4sFOaTpn5UddHQEvrHMazOY4Q7PB+4cWBJ4gDuoFmHVOoKcCiJBfxo3YmUxBJAzSdwqlwv3XON6MIp7zdJnBkzZni/56ge3KdEQhsbKo00KUG5KjV7GqfF3IQAABO6SURBVJeiUyY0N+NCvJv6mOnTU4az+vEjgdtT4NpqgC13U9dYDgb3VZaxdESf7ZTW3qAdSN+11gnzbUbzg9Yw6SbRFfb/mGFHDpy01WvX2dETbdLcTTlwq7XYNWmU9/ZD4C5v5VZju3btdC1FKAvt+vjjaDqiI4mWXPyWAwWD/6JF4cdEYeDHpMpTCWuk6s9fUns+cM/WQgSA0dqqNaAeg1Y5w/GjTkv27t3rqfGnn37at13jfs4H7rL1SGW18PYDBw5oA87Zbh2oDoy+JKr2w5o7fz2+m75XL2dyj4Ob2nM095///Gdf2vbTArfwlzb3TOBOB2lxwK0NW7TPntluVai9YadOf2NzZ/9GEZLH9Z74lcpeqXk9fLDD1qxfa0eO79dKkQA3JgoMZKi+ROBmgoNzxzNODalkJhLnafny5QLirxWmwn+4mKPMpSJNffjwYQ97rVixwgUIrn+xR6VDCe2YNGnK0FI06BWWCGcW64Qji0WaMIEU/A8fJGc+/PBD++yzz3yscFoRENoKQU9UbbR16enaVC3SPnyeaMldd92lSszfZWPyU6IlyJpThgA36RUlW7S0q0j4T5y7NLhfWvEzLSRoV722qIgt05dafAtfxudg23Fb++paaz92UGGnCbZKA3nVLGXDWMmNd30RDiVaDG+fPQjRMA8++KDW6y117cbE5LdHhqJQwgk/hqdSaXeD1jvyTJ005wKYkbRevj3OnTJlaua48b0+e//99+2bb75xfkl6ntDXFVdof+2sHuSHLENovJSunjCMUwM84sR8VrZGtfbFF595vTWpcRxCrhkpb2armqPH+5xPvQhjQaQESkLmFQDm/QLoGucSBRrJQc1bHF7H1hKMxdatW70PCExyVhfo6lKJI0ZLRqndKmR49A4lg+SNxKaUKSkOuNkYxjFPtrCvXQNzSDs4kZmapqTMHN8OQdjV9gBmB8S/qOA7pk0rp2oN5dNPAO75WmVDjDuBe7Sb/sMLX3zxBa9qA9wU/txww42u3TgAIfHolJwxAa9taL9Czud99tRg8PP0oVLvRXKC9pg8aADUo5xS1gI5aap//OMfHrkJZw4LAeg4ADfnA55qoIvr33vvvbqHJQLfAd3biw6stARs1ZBJTwCsUfKp0/75z396aWpkW7knhABBrbxOAA3Aok35m/FhAS/OXmRrGY8kREWl3t/xJFW1rGI+hBqRKRJitM390gfaRGh4QAPTsr+RrMGYgzs2opRW80Iml70M3BkMoC1wV6XcfRdRVsqUVCfCZooiMlRf7zu4SytxVovntduVM6+0Jx97JmXD+FoWlh1FgZ5fuEdbKVAZh4ZgwJigZcvuyMVh016F+Szjzp07HIAU6OOMuWxmYbORtHZodSYcC3Dttdd6CWpDA/XTqX2SHGjBzz//zHkwkxwTHFsgnM+xBGS0g9Dcfvsyd8ZeUIkwYTSKvIJzcz3OZXEu+2jDvT/++GN3CrkmDwRipFXmIWTcMxaLe4FCwdfDR4gx4xnL+PXXX7sSqHZEwifi4dwj125paXFg33LLrU6Z6G+s4vnJcG7AmfbDppA1vFw2ZswW1FaLUyuCkr7Bol85QHp9WIsUPhW/O6UFwpMnTVfp5F2KlswcSuC45h6l4JLm/fLLL9xJZJBx5hYuZAHr8IhBbOWVEisFmdpTDkBixIABbQxoyyu5h09jgD6BeNDN+LJlyxwc/J2KiODuqe22tjbn9jhStJ/vT6qnHh4tiJoLBJSSUrZaIIwG1Tl58qTHiNF8EQ2JQq/EiVPWkEzgnj1sw5yuR4SimoUAeIT9AB9OHrSM7C4cfGifdO7E9ycccE4O7atW9JTfGi2uBaCxVuzkS9uTldMAzPQxgft8ay9HCYAKaRs1LckSzpnOJgHOke1c6j+vgclF+6EC09XYUYD5K9ZAYVi6wG/ADGSb5/C7LPXaFYpN2svi4q2OMhTIoFHvkDeZDHJMfnj7vBchv3zsm+9jJgEEx0jbfIVWytdRxDWDKwcVKdeHp7bz6eqgCtUsxHATT2o7bb5D1SKaGM2ZMn/pXjhoL2nolBFMB7yX7ZpHDgmmoq9EDfIULtrlXqLSL/pcjXPHNfL13ElAyjXy5fahOspwq+9JyVQLB/4I4I7NZVJ1R6o7TbsXeVI5N7BpgLPdBzJNjKaCqrAjKtot3cAgG5aAZt/RVIU5PkEXvnAgJhIQ5DVuaJ9wDsvJjOFZxjwoy6tXRoq/ZveVC7MF1QhQBmeOFHVKhATAysBL/a4mxen89Ehx6NDoUagUmjraDUENUOapwfl+bxKLxwHIYqFv5X0EuMMiVQdjjFfl/SQBjP7SNgLK3FCI9ROiJeV8UgpoxM6jmXrO6j6YsIHsRz1rsp+eYABREGyUnrgpxdoCsZ4GtEMUOEe7U7PCb9P4jw9VOfLaLz5OZjABISaVzwACGo+DiUkgrr59Q/BFF8jzaLp8vXdo77SlGVoqE7OMIrjgVmzTm48oxLUqb7MMzLRIIJy/uPf4XtCQ0Jb5BEoeUNF+WIk8RYmIC+dEoiY+p/3ydm2pLDgElnutHKf8GMa1oh9pHNJPwqSFDRRN/YTA7YOajVRZPqvFKcspRn6THOzVqBLKoatNGWsFujB30JFyBCL9SFJa1FreaouBweHD+SM5wk5H8+aljGY4ammpU9odNTx8tAMDSfuRio4IRRQzpZ+5SJuy8908JaicPK6FpktaLlaVp+/FwaTxN59DVziftlMKPv1cX/QvxiDKbVM/KN9N0Y34PCrvAih5SkQ0ApoSoCtnQtPP8QVQk2OYKA5CAsVhXnzTT+9zef1o3FtU++G0Rh9AACvmKXri2hFpwldJy8fYy6R7aOFH9CsJYsp0pj3EU3h2JMe9qmYbxZuj5tyjaHvo1CEtkTGBvOPDTYYmDM3Bc2iAmAQGG0cG54zQW8SjGdAYqLS5THLyglOn9Xvw/ILz8RQiYwtdNEaUriZwRj120IHQhtFePmQV1gCQltP6SdACEPQtohSxfQIAz1+Xe+UzjiTM0LF8cU1UkaUNhTgipFYuu01qJmUr9fMpMvkAmP4mJy9ZwH79nHZYODKG5chGmY+HkxecOvyTGAs+ZxzrtFciY0aEiLWXUccSC4XzFiIpCPqStn+Iz7iPnz24GdjKQSIyQTyaieDBgUdNgoK4bGiomExCWyQa/MeOsjg08V6Azt9ESI4fpyJu4TCtiEDgrc9UuDFNeJ1HEfbu3ZOZWBYolLx+mWuTbuZgo04iE7wXixZCW+YdUs6h/pl7CCrBfdA3IhBpAol7H3Grw3cBPZoWLUcdyLRp2lhIfQP4e/bs9sgN10wgLfm40F5rK0mbtFAAa8AWDGRaI15OuySM2BYuzqM9xgArRwgxgM5K96367aBB5SYI/0UsPMaWMWK8uSfa5d6J0sR4AFRW40SJAeUFWCc21CRxRfFW4ufsPLtP977dd6VNisZc49Pedddd94Mpff/CRRxjormjX/lsF2liwkoMOqtZCFUBKIBI4iKf7GAjGDQ2kwyYCakxOIu1lS8DhJYhtv3ZZ58qc/eY7/2H9uMcCoEIpzHpTBDZSDKTHNRPwPvpF7/Lw98AkoNsHbHvBx54wIGfP0L7EFUhaQIISdAgePQNQeN6lLvG8d13W3xDG7JyCBjgJD2PMLGvH9aEPtM3UtS/0iaTgJb2UATcd1pQkeLaJFLoH2FIBAUQcj7jSTFSckJrNSafeFyaeyDuT/iQcdi06Rttdfyep+fZPYqx5D4QOIBNqpwxoX/Bu/l73rz5vqc3/eAcqh+ff/55T5YBZPIGX3zxhWeHKQ/g2L17p0KhbS6IKALGgPlFYLnuSNnOi8DzsK+MKbjzjiCTwyRSDhoJATQWsVwWkMbv46A12AgGDUfmLLRnmM+gPGTZXteurbfddquApVXzoiEMKgmNRx55xMEHkL//fqunxal4i7qLvIOXeGlBS6K2uMYD3MSvy45U2UFEUKjbjjQ33+M8QMOE3X///UNmGC2JAHK/zc0THYw7dmzz/rEiZYZ2SgWQH3/8kWvK3/zmNxmlqZFQfODanEImuD58FiHgnu6++x6f0LRCPW2zzKKDlOY3bVj/llsBLAzjhwDTRxRLsgwqY5sx0z+Lg8/QvqT4K/lwUDbA/emnn7qQESfnviZPnurbKHNPgBsAJ9qRdgYg1o+AU8eDUJ7Paf93gc33xwTcec/cLyoQoBm52fxKaCSbBQRMLFLNwXuksdFkPMJEoiXjCAeQTdfhfGgitNa7777tE0nhUjhq+/bt9Yll8Jn0FJNPDmU5zVxwIKLBADfarJIfAk4EipXgJHCwIMHDaR+NyyKFEEJKbBEWSgJIknCwwID7pQgKasK5H374gbdDCW4cfJf+pEImrMMZL5JC4JdqX3CsAFqbPjEucGFoAweChsWLRbz33vtbWa+T/j6U4ODBQ245Wegcvs+XX37plITCphDYSLYkHyn9SjLgZuwQHD5fufJBzek+bxuBDSsYyTKyqygvCroAd7ku5t+LZ48kCGMK7nKUos5NJeAGeDEIDBLrGnkPsHBgginDBCxMQmwjwOAwIWivANDGjV87Z4WaoMHWrVvrAICWRKqXclQAhYmFChC54bMQnnCc0NwAikkKilTWWsmHgEphVdg3j/6GJkJzwUWxGAEYLAb3TJ+5BveDiQYc0AX4Kc4giyigG/QngANnhR6gHTkHAaZcF+GCboTgIYQUPLELFE4q9/XJJ5/4OQgufsvKlb93cAMyBPeTTz6VNr/K+xUhP/qP8kHLc8QP4XJOyvgm6/b++++5QFFwhgXDUvE+yoh7p5gszSGJtUannVAZfjYEy3y56MiQ0tOEjJSpuBSWwdvIh6/4m5tiohlswAMtYSLgyHA4OHfQEkwngwWIcWaYUMDBd4iYhMbiPZy2d95521PTTDQmEN47e7b2F8zKXgEOhUVQCeobcKiYVIQFDRchMM7D5KJ9w8lKobNydpO+0Dc0EeCDgyOoaD4EFesQ0RMoEkJFZSDt0X/ag5sDonRercD2kZet8h79wrrQJk7fFVdo9y3Pog6IbrztQIrNhBhXzo3KQwAIKN966y0HJPeGlYESwPWhOY899oTGe4O48WRXAGHB6D9WizGKPAHXYozSzrIp4vHpp5/4Pd933wMa97f8enwHjc6YTNWvN0cGlXvDbwLcoQzylveSgS3X0Jho7nwyITgcmpEBBDwRYsN0ogmhKkwSgw3gmSAmF21WeaDJI01OKAzNH84YaxlpH26dwG3y3Pf6GsennnpaTQ3PpEU/mVC0NtENvp8vEgrtTd9wHOG+0CAcvjiY3AB3aHMcStoDXClsFpvVxM9sQNdqpA3/6YABAHDVBv1WTRqftD4TS4MmxJFFAdx6a9lpjetDG2ifKkEcarQ5igFtT9ESlgDLxeLpN974uy96uOOOZUOCzfhQ9JU2uhx+JCqRFNQnn3zsAsh2dGzEicBhKaGSsc0a6zI5FzoFj+ccNPzwn2W8HNAeY86dz3pt2rTJTR9aNkJmaEukG0cGzRvVdwCeQUQr8D6A5m+0UexRHYPOgAMsrgWd+O1vlw+ZUcJglKIiACSB5s9f4G2xdjCKe4KW4Oxi0uGlABehBPz0lbAZEwYtQXPTByIAfIaTyb3xHYAcx+bNm9xSwWMD3An4KWGT/IZa14C0jcBEwiWKlpLVS78shlBxnwCXmDWCzb1A3VJxUsG5OZSOpW7XXXe9l6sikFAiFAjrFzdoBwC+f999+t0ed0jNLQcPAIp1iUQS98cjhR5TzTrzANXhep9//qm/x/jg/BItoQArCXKdzy3gZlywuvn8wOWA95hp7uh88CwmmpBRBPEjkoKGhsOFOed7xMOhCKGlQ8My+GiKvNfd1rZfWu09N92YxtgOrJwyL4kSfeV8NyV/SO70ugNLqSeTF7HoKN7nerRHG5h4AAUY+T59QyixMNACzoHjEn0AaEEtUjjsgGtO+DW/XZlP+CSHV7vPfvm5DxXCx3nw67Bs9IEH16EtABi10hGuQwEwhmh4dnxF0BA8xmH//r1uBbGKgBuLRkkuDij3HsVfCCjjjfYuJ3oGvcoSYa/Xb2sikFyf/lDGmqoPB516MX5o/UiuITwcZJiJVGFZ8VGitv5yAJs2xwTcZXOZUsoRlUDzRekj76MB0aABJoAfPJBJhNNFSI7n2FQxwJ5iuwXXqIAKnh58mURNpM05D4fPKxU9JUyUoT77oVE0aUqPM/iY2BCeyAxy3ciM0ke4dzi6tBcxb96LCAZUgR9rSlwb65Oyl3khRkOzSJf38xozH6mJe8XMd3Wd9XuNa9Anxo+FwwhFSsCww1PSvjij+CUIcJTn9ugnxdG6seuqg0KCFsm1CALwHIknNeX+Cr+dw7msgyRLSSIHgaK/kYhL1oZrp0w0/Q1/4xcXCuSGzuclRw1DvmwyzGK17+W1X6p5YKVN+sUBTHWEsnimriGFtKoXZEWMOya4mkaJCcnHxqtNUj5lzz1Faj8mO2n0tOLHi8w884gwp7p4hKH803cpHR/0hO/EjrL5ctLYnyRVQKZalnK8IMUN4nyiKcn6lPfpq1ZmUHlv/A0lKce/ky/AtVJUJZXPQkewBBHu47rhrNOPfByjMpZ+qTT5mGruS9Xp8XbGR+BCRmAc3BcySuPn/CxHYBzcP8tpG+/0hYzAOLgvZJTGz/lZjsA4uH+W0zbe6QsZgXFwX8gojZ/zsxyBcXD/LKdtvNMXMgL/HzbM3v0e291SAAAAAElFTkSuQmCC"/>
        <xdr:cNvSpPr>
          <a:spLocks noChangeAspect="1" noChangeArrowheads="1"/>
        </xdr:cNvSpPr>
      </xdr:nvSpPr>
      <xdr:spPr bwMode="auto">
        <a:xfrm>
          <a:off x="792480" y="457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372533</xdr:colOff>
      <xdr:row>23</xdr:row>
      <xdr:rowOff>101600</xdr:rowOff>
    </xdr:from>
    <xdr:to>
      <xdr:col>1</xdr:col>
      <xdr:colOff>1610628</xdr:colOff>
      <xdr:row>26</xdr:row>
      <xdr:rowOff>133276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400" y="4749800"/>
          <a:ext cx="1238095" cy="5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zoomScale="90" zoomScaleNormal="90" workbookViewId="0">
      <selection activeCell="C27" sqref="C27"/>
    </sheetView>
  </sheetViews>
  <sheetFormatPr baseColWidth="10" defaultRowHeight="14.4" outlineLevelCol="1"/>
  <cols>
    <col min="2" max="2" width="31.6640625" style="7" bestFit="1" customWidth="1"/>
    <col min="3" max="3" width="21.5546875" style="7" bestFit="1" customWidth="1"/>
    <col min="4" max="5" width="14.21875" hidden="1" customWidth="1" outlineLevel="1"/>
    <col min="6" max="6" width="16.77734375" hidden="1" customWidth="1" outlineLevel="1"/>
    <col min="7" max="7" width="13.21875" hidden="1" customWidth="1" outlineLevel="1"/>
    <col min="8" max="8" width="17.88671875" hidden="1" customWidth="1" outlineLevel="1"/>
    <col min="9" max="9" width="16.6640625" hidden="1" customWidth="1" outlineLevel="1"/>
    <col min="10" max="10" width="15.6640625" customWidth="1" collapsed="1"/>
    <col min="11" max="12" width="14.109375" hidden="1" customWidth="1" outlineLevel="1"/>
    <col min="13" max="13" width="19.88671875" bestFit="1" customWidth="1" collapsed="1"/>
    <col min="14" max="14" width="13.33203125" customWidth="1"/>
    <col min="17" max="17" width="15.44140625" customWidth="1"/>
    <col min="18" max="18" width="13.6640625" bestFit="1" customWidth="1"/>
    <col min="19" max="19" width="18.33203125" customWidth="1"/>
  </cols>
  <sheetData>
    <row r="1" spans="1:19">
      <c r="A1" s="50" t="s">
        <v>208</v>
      </c>
      <c r="B1" s="51">
        <v>44902</v>
      </c>
    </row>
    <row r="2" spans="1:19">
      <c r="B2" s="52" t="s">
        <v>209</v>
      </c>
    </row>
    <row r="3" spans="1:19" ht="43.2">
      <c r="A3" s="8" t="s">
        <v>169</v>
      </c>
      <c r="B3" s="8" t="s">
        <v>139</v>
      </c>
      <c r="C3" s="8" t="s">
        <v>141</v>
      </c>
      <c r="D3" s="8" t="s">
        <v>140</v>
      </c>
      <c r="E3" s="8" t="s">
        <v>158</v>
      </c>
      <c r="F3" s="8" t="s">
        <v>159</v>
      </c>
      <c r="G3" s="8" t="s">
        <v>87</v>
      </c>
      <c r="H3" s="8" t="s">
        <v>160</v>
      </c>
      <c r="I3" s="8" t="s">
        <v>161</v>
      </c>
      <c r="J3" s="8" t="s">
        <v>162</v>
      </c>
      <c r="K3" s="8" t="s">
        <v>163</v>
      </c>
      <c r="L3" s="8" t="s">
        <v>164</v>
      </c>
      <c r="M3" s="8" t="s">
        <v>165</v>
      </c>
      <c r="N3" s="8" t="s">
        <v>166</v>
      </c>
      <c r="O3" s="8" t="s">
        <v>167</v>
      </c>
      <c r="P3" s="8" t="s">
        <v>168</v>
      </c>
      <c r="Q3" s="8" t="s">
        <v>170</v>
      </c>
      <c r="R3" s="8" t="s">
        <v>171</v>
      </c>
      <c r="S3" s="8" t="s">
        <v>173</v>
      </c>
    </row>
    <row r="4" spans="1:19" s="9" customFormat="1">
      <c r="A4" s="25">
        <v>1</v>
      </c>
      <c r="B4" s="26" t="s">
        <v>156</v>
      </c>
      <c r="C4" s="25" t="s">
        <v>157</v>
      </c>
      <c r="D4" s="27" t="s">
        <v>44</v>
      </c>
      <c r="E4" s="27" t="s">
        <v>58</v>
      </c>
      <c r="F4" s="27" t="s">
        <v>59</v>
      </c>
      <c r="G4" s="27" t="s">
        <v>60</v>
      </c>
      <c r="H4" s="27" t="s">
        <v>61</v>
      </c>
      <c r="I4" s="27" t="s">
        <v>62</v>
      </c>
      <c r="J4" s="28">
        <v>245</v>
      </c>
      <c r="K4" s="27" t="s">
        <v>22</v>
      </c>
      <c r="L4" s="27" t="s">
        <v>23</v>
      </c>
      <c r="M4" s="29">
        <v>62475</v>
      </c>
      <c r="N4" s="27" t="s">
        <v>63</v>
      </c>
      <c r="O4" s="27" t="s">
        <v>64</v>
      </c>
      <c r="P4" s="27" t="s">
        <v>34</v>
      </c>
      <c r="Q4" s="40">
        <v>44894</v>
      </c>
      <c r="R4" s="29">
        <f>IF(Q4&gt;0,M4,"")</f>
        <v>62475</v>
      </c>
      <c r="S4" s="39" t="s">
        <v>177</v>
      </c>
    </row>
    <row r="5" spans="1:19" s="9" customFormat="1">
      <c r="A5" s="30">
        <v>2</v>
      </c>
      <c r="B5" s="31" t="s">
        <v>152</v>
      </c>
      <c r="C5" s="30" t="s">
        <v>146</v>
      </c>
      <c r="D5" s="32" t="s">
        <v>44</v>
      </c>
      <c r="E5" s="32" t="s">
        <v>65</v>
      </c>
      <c r="F5" s="32" t="s">
        <v>66</v>
      </c>
      <c r="G5" s="32" t="s">
        <v>67</v>
      </c>
      <c r="H5" s="32" t="s">
        <v>20</v>
      </c>
      <c r="I5" s="32" t="s">
        <v>23</v>
      </c>
      <c r="J5" s="33">
        <v>291</v>
      </c>
      <c r="K5" s="32" t="s">
        <v>22</v>
      </c>
      <c r="L5" s="32" t="s">
        <v>23</v>
      </c>
      <c r="M5" s="34">
        <v>62565</v>
      </c>
      <c r="N5" s="32" t="s">
        <v>68</v>
      </c>
      <c r="O5" s="32" t="s">
        <v>69</v>
      </c>
      <c r="P5" s="32" t="s">
        <v>70</v>
      </c>
      <c r="Q5" s="42">
        <v>44900</v>
      </c>
      <c r="R5" s="34">
        <f t="shared" ref="R5:R19" si="0">IF(Q5&gt;0,M5,"")</f>
        <v>62565</v>
      </c>
      <c r="S5" s="38" t="s">
        <v>177</v>
      </c>
    </row>
    <row r="6" spans="1:19" s="9" customFormat="1">
      <c r="A6" s="30">
        <v>3</v>
      </c>
      <c r="B6" s="31" t="s">
        <v>153</v>
      </c>
      <c r="C6" s="30" t="s">
        <v>146</v>
      </c>
      <c r="D6" s="32" t="s">
        <v>44</v>
      </c>
      <c r="E6" s="32" t="s">
        <v>65</v>
      </c>
      <c r="F6" s="32" t="s">
        <v>71</v>
      </c>
      <c r="G6" s="32" t="s">
        <v>72</v>
      </c>
      <c r="H6" s="32" t="s">
        <v>20</v>
      </c>
      <c r="I6" s="32" t="s">
        <v>73</v>
      </c>
      <c r="J6" s="33">
        <v>321</v>
      </c>
      <c r="K6" s="32" t="s">
        <v>22</v>
      </c>
      <c r="L6" s="32" t="s">
        <v>23</v>
      </c>
      <c r="M6" s="34">
        <v>62595</v>
      </c>
      <c r="N6" s="32" t="s">
        <v>74</v>
      </c>
      <c r="O6" s="32" t="s">
        <v>75</v>
      </c>
      <c r="P6" s="32" t="s">
        <v>70</v>
      </c>
      <c r="Q6" s="42">
        <v>44900</v>
      </c>
      <c r="R6" s="34">
        <f t="shared" si="0"/>
        <v>62595</v>
      </c>
      <c r="S6" s="38" t="s">
        <v>177</v>
      </c>
    </row>
    <row r="7" spans="1:19" s="9" customFormat="1">
      <c r="A7" s="30">
        <v>4</v>
      </c>
      <c r="B7" s="31" t="s">
        <v>154</v>
      </c>
      <c r="C7" s="30" t="s">
        <v>98</v>
      </c>
      <c r="D7" s="32" t="s">
        <v>27</v>
      </c>
      <c r="E7" s="32" t="s">
        <v>65</v>
      </c>
      <c r="F7" s="32" t="s">
        <v>76</v>
      </c>
      <c r="G7" s="32" t="s">
        <v>77</v>
      </c>
      <c r="H7" s="32" t="s">
        <v>78</v>
      </c>
      <c r="I7" s="32" t="s">
        <v>79</v>
      </c>
      <c r="J7" s="33">
        <v>301</v>
      </c>
      <c r="K7" s="32" t="s">
        <v>22</v>
      </c>
      <c r="L7" s="32" t="s">
        <v>23</v>
      </c>
      <c r="M7" s="34">
        <v>62608</v>
      </c>
      <c r="N7" s="32" t="s">
        <v>80</v>
      </c>
      <c r="O7" s="32" t="s">
        <v>81</v>
      </c>
      <c r="P7" s="32" t="s">
        <v>34</v>
      </c>
      <c r="Q7" s="42">
        <v>44900</v>
      </c>
      <c r="R7" s="34">
        <f t="shared" si="0"/>
        <v>62608</v>
      </c>
      <c r="S7" s="38" t="s">
        <v>177</v>
      </c>
    </row>
    <row r="8" spans="1:19" s="9" customFormat="1">
      <c r="A8" s="30">
        <v>5</v>
      </c>
      <c r="B8" s="31" t="s">
        <v>97</v>
      </c>
      <c r="C8" s="30" t="s">
        <v>98</v>
      </c>
      <c r="D8" s="32" t="s">
        <v>27</v>
      </c>
      <c r="E8" s="32" t="s">
        <v>99</v>
      </c>
      <c r="F8" s="32" t="s">
        <v>100</v>
      </c>
      <c r="G8" s="32" t="s">
        <v>101</v>
      </c>
      <c r="H8" s="32" t="s">
        <v>20</v>
      </c>
      <c r="I8" s="32" t="s">
        <v>102</v>
      </c>
      <c r="J8" s="33">
        <v>69</v>
      </c>
      <c r="K8" s="32" t="s">
        <v>22</v>
      </c>
      <c r="L8" s="32" t="s">
        <v>23</v>
      </c>
      <c r="M8" s="34">
        <v>61410</v>
      </c>
      <c r="N8" s="36" t="s">
        <v>103</v>
      </c>
      <c r="O8" s="32" t="s">
        <v>104</v>
      </c>
      <c r="P8" s="36" t="s">
        <v>105</v>
      </c>
      <c r="Q8" s="42">
        <v>44900</v>
      </c>
      <c r="R8" s="34">
        <f t="shared" si="0"/>
        <v>61410</v>
      </c>
      <c r="S8" s="38" t="s">
        <v>177</v>
      </c>
    </row>
    <row r="9" spans="1:19" s="9" customFormat="1">
      <c r="A9" s="30">
        <v>6</v>
      </c>
      <c r="B9" s="31" t="s">
        <v>106</v>
      </c>
      <c r="C9" s="30" t="s">
        <v>107</v>
      </c>
      <c r="D9" s="32" t="s">
        <v>16</v>
      </c>
      <c r="E9" s="32" t="s">
        <v>108</v>
      </c>
      <c r="F9" s="32" t="s">
        <v>109</v>
      </c>
      <c r="G9" s="32" t="s">
        <v>110</v>
      </c>
      <c r="H9" s="32" t="s">
        <v>20</v>
      </c>
      <c r="I9" s="32" t="s">
        <v>111</v>
      </c>
      <c r="J9" s="33">
        <v>310</v>
      </c>
      <c r="K9" s="32" t="s">
        <v>22</v>
      </c>
      <c r="L9" s="32" t="s">
        <v>23</v>
      </c>
      <c r="M9" s="34">
        <v>62930</v>
      </c>
      <c r="N9" s="36" t="s">
        <v>112</v>
      </c>
      <c r="O9" s="32" t="s">
        <v>113</v>
      </c>
      <c r="P9" s="36" t="s">
        <v>51</v>
      </c>
      <c r="Q9" s="42">
        <v>44900</v>
      </c>
      <c r="R9" s="34">
        <f t="shared" si="0"/>
        <v>62930</v>
      </c>
      <c r="S9" s="38" t="s">
        <v>177</v>
      </c>
    </row>
    <row r="10" spans="1:19" s="9" customFormat="1">
      <c r="A10" s="30">
        <v>7</v>
      </c>
      <c r="B10" s="31" t="s">
        <v>123</v>
      </c>
      <c r="C10" s="30" t="s">
        <v>124</v>
      </c>
      <c r="D10" s="32" t="s">
        <v>125</v>
      </c>
      <c r="E10" s="32" t="s">
        <v>65</v>
      </c>
      <c r="F10" s="32" t="s">
        <v>46</v>
      </c>
      <c r="G10" s="32" t="s">
        <v>126</v>
      </c>
      <c r="H10" s="32" t="s">
        <v>20</v>
      </c>
      <c r="I10" s="32" t="s">
        <v>127</v>
      </c>
      <c r="J10" s="33">
        <v>313</v>
      </c>
      <c r="K10" s="32" t="s">
        <v>22</v>
      </c>
      <c r="L10" s="32" t="s">
        <v>23</v>
      </c>
      <c r="M10" s="34">
        <v>62600</v>
      </c>
      <c r="N10" s="36" t="s">
        <v>128</v>
      </c>
      <c r="O10" s="32" t="s">
        <v>129</v>
      </c>
      <c r="P10" s="36" t="s">
        <v>130</v>
      </c>
      <c r="Q10" s="41">
        <v>44922</v>
      </c>
      <c r="R10" s="34">
        <v>62600</v>
      </c>
      <c r="S10" s="38" t="s">
        <v>178</v>
      </c>
    </row>
    <row r="11" spans="1:19" s="9" customFormat="1">
      <c r="A11" s="30">
        <v>8</v>
      </c>
      <c r="B11" s="31" t="s">
        <v>147</v>
      </c>
      <c r="C11" s="30" t="s">
        <v>142</v>
      </c>
      <c r="D11" s="32" t="s">
        <v>16</v>
      </c>
      <c r="E11" s="32" t="s">
        <v>17</v>
      </c>
      <c r="F11" s="32" t="s">
        <v>18</v>
      </c>
      <c r="G11" s="32" t="s">
        <v>19</v>
      </c>
      <c r="H11" s="32" t="s">
        <v>20</v>
      </c>
      <c r="I11" s="32" t="s">
        <v>21</v>
      </c>
      <c r="J11" s="33">
        <v>102</v>
      </c>
      <c r="K11" s="32" t="s">
        <v>22</v>
      </c>
      <c r="L11" s="32" t="s">
        <v>23</v>
      </c>
      <c r="M11" s="34">
        <v>62220</v>
      </c>
      <c r="N11" s="32" t="s">
        <v>24</v>
      </c>
      <c r="O11" s="32" t="s">
        <v>25</v>
      </c>
      <c r="P11" s="32" t="s">
        <v>26</v>
      </c>
      <c r="Q11" s="41">
        <v>44922</v>
      </c>
      <c r="R11" s="34">
        <v>62220</v>
      </c>
      <c r="S11" s="38" t="s">
        <v>178</v>
      </c>
    </row>
    <row r="12" spans="1:19" s="9" customFormat="1">
      <c r="A12" s="30">
        <v>9</v>
      </c>
      <c r="B12" s="37" t="s">
        <v>149</v>
      </c>
      <c r="C12" s="30" t="s">
        <v>174</v>
      </c>
      <c r="D12" s="32" t="s">
        <v>35</v>
      </c>
      <c r="E12" s="32" t="s">
        <v>36</v>
      </c>
      <c r="F12" s="32" t="s">
        <v>37</v>
      </c>
      <c r="G12" s="32" t="s">
        <v>38</v>
      </c>
      <c r="H12" s="32" t="s">
        <v>39</v>
      </c>
      <c r="I12" s="32" t="s">
        <v>40</v>
      </c>
      <c r="J12" s="33">
        <v>205</v>
      </c>
      <c r="K12" s="32" t="s">
        <v>22</v>
      </c>
      <c r="L12" s="32" t="s">
        <v>23</v>
      </c>
      <c r="M12" s="34">
        <v>63550</v>
      </c>
      <c r="N12" s="32" t="s">
        <v>41</v>
      </c>
      <c r="O12" s="32" t="s">
        <v>42</v>
      </c>
      <c r="P12" s="32" t="s">
        <v>43</v>
      </c>
      <c r="Q12" s="44">
        <v>44914</v>
      </c>
      <c r="R12" s="34">
        <f t="shared" si="0"/>
        <v>63550</v>
      </c>
      <c r="S12" s="38" t="s">
        <v>178</v>
      </c>
    </row>
    <row r="13" spans="1:19" s="9" customFormat="1">
      <c r="A13" s="30">
        <v>10</v>
      </c>
      <c r="B13" s="31" t="s">
        <v>131</v>
      </c>
      <c r="C13" s="30" t="s">
        <v>132</v>
      </c>
      <c r="D13" s="32" t="s">
        <v>27</v>
      </c>
      <c r="E13" s="32" t="s">
        <v>133</v>
      </c>
      <c r="F13" s="32" t="s">
        <v>134</v>
      </c>
      <c r="G13" s="32" t="s">
        <v>135</v>
      </c>
      <c r="H13" s="32" t="s">
        <v>78</v>
      </c>
      <c r="I13" s="32" t="s">
        <v>136</v>
      </c>
      <c r="J13" s="33">
        <v>94</v>
      </c>
      <c r="K13" s="32" t="s">
        <v>22</v>
      </c>
      <c r="L13" s="32" t="s">
        <v>23</v>
      </c>
      <c r="M13" s="34">
        <v>62980</v>
      </c>
      <c r="N13" s="36" t="s">
        <v>137</v>
      </c>
      <c r="O13" s="32" t="s">
        <v>138</v>
      </c>
      <c r="P13" s="36" t="s">
        <v>34</v>
      </c>
      <c r="Q13" s="41">
        <v>44922</v>
      </c>
      <c r="R13" s="34">
        <f t="shared" si="0"/>
        <v>62980</v>
      </c>
      <c r="S13" s="38" t="s">
        <v>178</v>
      </c>
    </row>
    <row r="14" spans="1:19" s="9" customFormat="1">
      <c r="A14" s="30">
        <v>11</v>
      </c>
      <c r="B14" s="31" t="s">
        <v>114</v>
      </c>
      <c r="C14" s="30" t="s">
        <v>115</v>
      </c>
      <c r="D14" s="32" t="s">
        <v>27</v>
      </c>
      <c r="E14" s="32" t="s">
        <v>116</v>
      </c>
      <c r="F14" s="32" t="s">
        <v>117</v>
      </c>
      <c r="G14" s="32" t="s">
        <v>118</v>
      </c>
      <c r="H14" s="32" t="s">
        <v>20</v>
      </c>
      <c r="I14" s="32" t="s">
        <v>119</v>
      </c>
      <c r="J14" s="33">
        <v>322</v>
      </c>
      <c r="K14" s="32" t="s">
        <v>22</v>
      </c>
      <c r="L14" s="32" t="s">
        <v>23</v>
      </c>
      <c r="M14" s="34">
        <v>63112</v>
      </c>
      <c r="N14" s="36" t="s">
        <v>120</v>
      </c>
      <c r="O14" s="32" t="s">
        <v>121</v>
      </c>
      <c r="P14" s="36" t="s">
        <v>122</v>
      </c>
      <c r="Q14" s="41">
        <v>44922</v>
      </c>
      <c r="R14" s="34">
        <f t="shared" si="0"/>
        <v>63112</v>
      </c>
      <c r="S14" s="38" t="s">
        <v>178</v>
      </c>
    </row>
    <row r="15" spans="1:19" s="9" customFormat="1">
      <c r="A15" s="30">
        <v>12</v>
      </c>
      <c r="B15" s="31" t="s">
        <v>88</v>
      </c>
      <c r="C15" s="30" t="s">
        <v>89</v>
      </c>
      <c r="D15" s="32" t="s">
        <v>27</v>
      </c>
      <c r="E15" s="32" t="s">
        <v>90</v>
      </c>
      <c r="F15" s="32" t="s">
        <v>91</v>
      </c>
      <c r="G15" s="32" t="s">
        <v>92</v>
      </c>
      <c r="H15" s="32" t="s">
        <v>39</v>
      </c>
      <c r="I15" s="32" t="s">
        <v>93</v>
      </c>
      <c r="J15" s="33">
        <v>60</v>
      </c>
      <c r="K15" s="32" t="s">
        <v>22</v>
      </c>
      <c r="L15" s="32" t="s">
        <v>23</v>
      </c>
      <c r="M15" s="34">
        <v>61800</v>
      </c>
      <c r="N15" s="36" t="s">
        <v>94</v>
      </c>
      <c r="O15" s="32" t="s">
        <v>95</v>
      </c>
      <c r="P15" s="36" t="s">
        <v>96</v>
      </c>
      <c r="Q15" s="41">
        <v>44922</v>
      </c>
      <c r="R15" s="34">
        <f t="shared" si="0"/>
        <v>61800</v>
      </c>
      <c r="S15" s="38" t="s">
        <v>178</v>
      </c>
    </row>
    <row r="16" spans="1:19" s="9" customFormat="1">
      <c r="A16" s="30">
        <v>13</v>
      </c>
      <c r="B16" s="31" t="s">
        <v>151</v>
      </c>
      <c r="C16" s="30" t="s">
        <v>145</v>
      </c>
      <c r="D16" s="32" t="s">
        <v>52</v>
      </c>
      <c r="E16" s="32" t="s">
        <v>53</v>
      </c>
      <c r="F16" s="32" t="s">
        <v>54</v>
      </c>
      <c r="G16" s="32" t="s">
        <v>55</v>
      </c>
      <c r="H16" s="32" t="s">
        <v>20</v>
      </c>
      <c r="I16" s="32" t="s">
        <v>23</v>
      </c>
      <c r="J16" s="33">
        <v>62</v>
      </c>
      <c r="K16" s="32" t="s">
        <v>22</v>
      </c>
      <c r="L16" s="32" t="s">
        <v>23</v>
      </c>
      <c r="M16" s="34">
        <v>62000</v>
      </c>
      <c r="N16" s="32" t="s">
        <v>56</v>
      </c>
      <c r="O16" s="32" t="s">
        <v>57</v>
      </c>
      <c r="P16" s="32" t="s">
        <v>34</v>
      </c>
      <c r="Q16" s="41">
        <v>44922</v>
      </c>
      <c r="R16" s="34">
        <f t="shared" si="0"/>
        <v>62000</v>
      </c>
      <c r="S16" s="38" t="s">
        <v>178</v>
      </c>
    </row>
    <row r="17" spans="1:19" s="9" customFormat="1">
      <c r="A17" s="30">
        <v>14</v>
      </c>
      <c r="B17" s="31" t="s">
        <v>150</v>
      </c>
      <c r="C17" s="30" t="s">
        <v>144</v>
      </c>
      <c r="D17" s="32" t="s">
        <v>44</v>
      </c>
      <c r="E17" s="32" t="s">
        <v>45</v>
      </c>
      <c r="F17" s="32" t="s">
        <v>46</v>
      </c>
      <c r="G17" s="32" t="s">
        <v>47</v>
      </c>
      <c r="H17" s="32" t="s">
        <v>20</v>
      </c>
      <c r="I17" s="32" t="s">
        <v>48</v>
      </c>
      <c r="J17" s="33">
        <v>312</v>
      </c>
      <c r="K17" s="32" t="s">
        <v>22</v>
      </c>
      <c r="L17" s="32" t="s">
        <v>23</v>
      </c>
      <c r="M17" s="34">
        <v>62400</v>
      </c>
      <c r="N17" s="32" t="s">
        <v>49</v>
      </c>
      <c r="O17" s="32" t="s">
        <v>50</v>
      </c>
      <c r="P17" s="32" t="s">
        <v>51</v>
      </c>
      <c r="Q17" s="41">
        <v>44922</v>
      </c>
      <c r="R17" s="34">
        <f t="shared" si="0"/>
        <v>62400</v>
      </c>
      <c r="S17" s="38" t="s">
        <v>178</v>
      </c>
    </row>
    <row r="18" spans="1:19" s="9" customFormat="1">
      <c r="A18" s="30">
        <v>15</v>
      </c>
      <c r="B18" s="31" t="s">
        <v>155</v>
      </c>
      <c r="C18" s="30" t="s">
        <v>98</v>
      </c>
      <c r="D18" s="32" t="s">
        <v>44</v>
      </c>
      <c r="E18" s="32" t="s">
        <v>58</v>
      </c>
      <c r="F18" s="32" t="s">
        <v>82</v>
      </c>
      <c r="G18" s="32" t="s">
        <v>83</v>
      </c>
      <c r="H18" s="32" t="s">
        <v>20</v>
      </c>
      <c r="I18" s="32" t="s">
        <v>83</v>
      </c>
      <c r="J18" s="33">
        <v>329</v>
      </c>
      <c r="K18" s="32" t="s">
        <v>22</v>
      </c>
      <c r="L18" s="32" t="s">
        <v>23</v>
      </c>
      <c r="M18" s="34">
        <v>62510</v>
      </c>
      <c r="N18" s="32" t="s">
        <v>84</v>
      </c>
      <c r="O18" s="32" t="s">
        <v>85</v>
      </c>
      <c r="P18" s="32" t="s">
        <v>86</v>
      </c>
      <c r="Q18" s="41">
        <v>44922</v>
      </c>
      <c r="R18" s="34">
        <f t="shared" si="0"/>
        <v>62510</v>
      </c>
      <c r="S18" s="38" t="s">
        <v>178</v>
      </c>
    </row>
    <row r="19" spans="1:19" s="9" customFormat="1">
      <c r="A19" s="30">
        <v>16</v>
      </c>
      <c r="B19" s="37" t="s">
        <v>148</v>
      </c>
      <c r="C19" s="30" t="s">
        <v>143</v>
      </c>
      <c r="D19" s="32" t="s">
        <v>27</v>
      </c>
      <c r="E19" s="32" t="s">
        <v>28</v>
      </c>
      <c r="F19" s="32" t="s">
        <v>29</v>
      </c>
      <c r="G19" s="32" t="s">
        <v>30</v>
      </c>
      <c r="H19" s="32" t="s">
        <v>20</v>
      </c>
      <c r="I19" s="32" t="s">
        <v>31</v>
      </c>
      <c r="J19" s="33">
        <v>178</v>
      </c>
      <c r="K19" s="32" t="s">
        <v>22</v>
      </c>
      <c r="L19" s="32" t="s">
        <v>23</v>
      </c>
      <c r="M19" s="34">
        <v>62300</v>
      </c>
      <c r="N19" s="32" t="s">
        <v>32</v>
      </c>
      <c r="O19" s="32" t="s">
        <v>33</v>
      </c>
      <c r="P19" s="32" t="s">
        <v>34</v>
      </c>
      <c r="Q19" s="41">
        <v>44922</v>
      </c>
      <c r="R19" s="34">
        <f t="shared" si="0"/>
        <v>62300</v>
      </c>
      <c r="S19" s="35"/>
    </row>
    <row r="20" spans="1:19" s="9" customFormat="1">
      <c r="J20" s="48" t="s">
        <v>172</v>
      </c>
      <c r="M20" s="49">
        <f>SUM(M4:M19)</f>
        <v>1000055</v>
      </c>
    </row>
    <row r="21" spans="1:19" s="9" customFormat="1">
      <c r="Q21" s="46" t="s">
        <v>207</v>
      </c>
      <c r="R21" s="34">
        <f>R4</f>
        <v>62475</v>
      </c>
    </row>
    <row r="22" spans="1:19" s="9" customFormat="1">
      <c r="B22"/>
      <c r="Q22" s="47" t="s">
        <v>176</v>
      </c>
      <c r="R22" s="34">
        <f>SUM(R5:R9)</f>
        <v>312108</v>
      </c>
    </row>
    <row r="23" spans="1:19">
      <c r="Q23" s="45" t="s">
        <v>179</v>
      </c>
      <c r="R23" s="34">
        <f>R12</f>
        <v>63550</v>
      </c>
    </row>
    <row r="24" spans="1:19">
      <c r="Q24" s="43" t="s">
        <v>175</v>
      </c>
      <c r="R24" s="34">
        <f>SUM(R13:R19)+SUM(R10:R11)</f>
        <v>561922</v>
      </c>
    </row>
    <row r="25" spans="1:19">
      <c r="Q25" s="48" t="s">
        <v>172</v>
      </c>
      <c r="R25" s="49">
        <f>SUM(R21:R24)</f>
        <v>1000055</v>
      </c>
    </row>
    <row r="28" spans="1:19">
      <c r="B28" s="55" t="s">
        <v>211</v>
      </c>
    </row>
    <row r="29" spans="1:19">
      <c r="B29" s="53" t="s">
        <v>214</v>
      </c>
    </row>
    <row r="30" spans="1:19">
      <c r="B30" s="53" t="s">
        <v>210</v>
      </c>
    </row>
    <row r="31" spans="1:19">
      <c r="B31" s="54" t="s">
        <v>212</v>
      </c>
    </row>
    <row r="32" spans="1:19">
      <c r="B32" s="54" t="s">
        <v>213</v>
      </c>
    </row>
  </sheetData>
  <autoFilter ref="A3:S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C21" sqref="C21"/>
    </sheetView>
  </sheetViews>
  <sheetFormatPr baseColWidth="10" defaultColWidth="48.44140625" defaultRowHeight="14.4"/>
  <cols>
    <col min="1" max="1" width="48.5546875" bestFit="1" customWidth="1"/>
    <col min="2" max="2" width="10.6640625" bestFit="1" customWidth="1"/>
    <col min="3" max="8" width="15.109375" customWidth="1"/>
    <col min="9" max="9" width="1.44140625" bestFit="1" customWidth="1"/>
    <col min="10" max="10" width="22.109375" bestFit="1" customWidth="1"/>
    <col min="11" max="11" width="33.88671875" bestFit="1" customWidth="1"/>
  </cols>
  <sheetData>
    <row r="1" spans="1:10" ht="15" thickBot="1"/>
    <row r="2" spans="1:10" ht="15" thickBot="1">
      <c r="A2" s="1">
        <v>44901</v>
      </c>
      <c r="C2" s="22" t="s">
        <v>206</v>
      </c>
      <c r="D2" s="23"/>
      <c r="E2" s="23"/>
      <c r="F2" s="23"/>
      <c r="G2" s="23"/>
      <c r="H2" s="24"/>
    </row>
    <row r="3" spans="1:10">
      <c r="F3" t="s">
        <v>180</v>
      </c>
    </row>
    <row r="4" spans="1:10" ht="43.2">
      <c r="A4" s="10"/>
      <c r="B4" s="21" t="s">
        <v>205</v>
      </c>
      <c r="C4" s="20" t="s">
        <v>204</v>
      </c>
      <c r="D4" s="20" t="s">
        <v>203</v>
      </c>
      <c r="E4" s="20" t="s">
        <v>202</v>
      </c>
      <c r="F4" s="20" t="s">
        <v>201</v>
      </c>
      <c r="G4" s="20" t="s">
        <v>200</v>
      </c>
      <c r="H4" s="20" t="s">
        <v>199</v>
      </c>
      <c r="J4" s="19" t="s">
        <v>198</v>
      </c>
    </row>
    <row r="5" spans="1:10">
      <c r="A5" s="10" t="s">
        <v>197</v>
      </c>
      <c r="B5" s="12">
        <v>44887</v>
      </c>
      <c r="C5" s="16">
        <v>689386</v>
      </c>
      <c r="D5" s="16"/>
      <c r="E5" s="16" t="s">
        <v>180</v>
      </c>
      <c r="F5" s="16">
        <v>1800250</v>
      </c>
      <c r="G5" s="16">
        <v>1600000</v>
      </c>
      <c r="H5" s="16">
        <v>400000</v>
      </c>
      <c r="J5" s="10"/>
    </row>
    <row r="6" spans="1:10">
      <c r="A6" s="10" t="s">
        <v>196</v>
      </c>
      <c r="B6" s="12">
        <v>44901</v>
      </c>
      <c r="C6" s="16"/>
      <c r="D6" s="16">
        <v>3000</v>
      </c>
      <c r="E6" s="16"/>
      <c r="F6" s="16"/>
      <c r="G6" s="16"/>
      <c r="H6" s="16"/>
      <c r="J6" s="10"/>
    </row>
    <row r="7" spans="1:10">
      <c r="A7" s="10" t="s">
        <v>195</v>
      </c>
      <c r="B7" s="12">
        <v>44910</v>
      </c>
      <c r="C7" s="16"/>
      <c r="D7" s="16"/>
      <c r="E7" s="16">
        <v>-87000</v>
      </c>
      <c r="F7" s="16"/>
      <c r="G7" s="16"/>
      <c r="H7" s="16"/>
      <c r="J7" s="10"/>
    </row>
    <row r="8" spans="1:10">
      <c r="A8" s="10"/>
      <c r="B8" s="12"/>
      <c r="C8" s="16"/>
      <c r="D8" s="16"/>
      <c r="E8" s="16"/>
      <c r="F8" s="16"/>
      <c r="G8" s="16"/>
      <c r="H8" s="16"/>
      <c r="J8" s="10"/>
    </row>
    <row r="9" spans="1:10">
      <c r="A9" s="10" t="s">
        <v>194</v>
      </c>
      <c r="B9" s="12">
        <v>44895</v>
      </c>
      <c r="C9" s="16" t="s">
        <v>180</v>
      </c>
      <c r="D9" s="16"/>
      <c r="E9" s="16">
        <v>-62475</v>
      </c>
      <c r="F9" s="16"/>
      <c r="G9" s="16"/>
      <c r="H9" s="16"/>
      <c r="J9" s="10"/>
    </row>
    <row r="10" spans="1:10">
      <c r="A10" s="10" t="s">
        <v>193</v>
      </c>
      <c r="B10" s="12">
        <v>44900</v>
      </c>
      <c r="C10" s="16"/>
      <c r="D10" s="16" t="s">
        <v>180</v>
      </c>
      <c r="E10" s="16">
        <v>-374708</v>
      </c>
      <c r="F10" s="16"/>
      <c r="G10" s="16"/>
      <c r="H10" s="16"/>
      <c r="J10" s="10"/>
    </row>
    <row r="11" spans="1:10">
      <c r="A11" s="10" t="s">
        <v>192</v>
      </c>
      <c r="B11" s="12">
        <v>44922</v>
      </c>
      <c r="C11" s="16"/>
      <c r="D11" s="16"/>
      <c r="E11" s="16">
        <v>-562872</v>
      </c>
      <c r="F11" s="16"/>
      <c r="G11" s="16"/>
      <c r="H11" s="16"/>
      <c r="J11" s="10"/>
    </row>
    <row r="12" spans="1:10">
      <c r="A12" s="10" t="s">
        <v>191</v>
      </c>
      <c r="B12" s="12">
        <v>44910</v>
      </c>
      <c r="C12" s="16"/>
      <c r="D12" s="16"/>
      <c r="E12" s="16">
        <v>-20500</v>
      </c>
      <c r="F12" s="16"/>
      <c r="G12" s="16"/>
      <c r="H12" s="16"/>
      <c r="I12" t="s">
        <v>180</v>
      </c>
      <c r="J12" s="10"/>
    </row>
    <row r="13" spans="1:10">
      <c r="A13" s="10"/>
      <c r="B13" s="12"/>
      <c r="C13" s="16"/>
      <c r="D13" s="16"/>
      <c r="E13" s="16"/>
      <c r="F13" s="16"/>
      <c r="G13" s="16"/>
      <c r="H13" s="16"/>
      <c r="J13" s="10"/>
    </row>
    <row r="14" spans="1:10">
      <c r="A14" s="10" t="s">
        <v>190</v>
      </c>
      <c r="B14" s="12">
        <v>44922</v>
      </c>
      <c r="C14" s="16">
        <v>1300000</v>
      </c>
      <c r="D14" s="16"/>
      <c r="E14" s="16"/>
      <c r="F14" s="16"/>
      <c r="G14" s="16"/>
      <c r="H14" s="16"/>
      <c r="J14" s="10"/>
    </row>
    <row r="15" spans="1:10">
      <c r="A15" s="10"/>
      <c r="B15" s="12"/>
      <c r="C15" s="16"/>
      <c r="D15" s="16"/>
      <c r="E15" s="16"/>
      <c r="F15" s="16"/>
      <c r="G15" s="16"/>
      <c r="H15" s="16"/>
      <c r="J15" s="10"/>
    </row>
    <row r="16" spans="1:10">
      <c r="A16" s="10" t="s">
        <v>189</v>
      </c>
      <c r="B16" s="12">
        <v>44922</v>
      </c>
      <c r="C16" s="16">
        <f>SUM(C5:C15)</f>
        <v>1989386</v>
      </c>
      <c r="D16" s="16"/>
      <c r="E16" s="16">
        <f>SUM(E5:E15)</f>
        <v>-1107555</v>
      </c>
      <c r="F16" s="16">
        <f>F5-C14</f>
        <v>500250</v>
      </c>
      <c r="G16" s="16"/>
      <c r="H16" s="16"/>
      <c r="J16" s="10"/>
    </row>
    <row r="17" spans="1:11">
      <c r="A17" s="10" t="s">
        <v>188</v>
      </c>
      <c r="B17" s="12"/>
      <c r="C17" s="16">
        <f>+C16+E16</f>
        <v>881831</v>
      </c>
      <c r="D17" s="16"/>
      <c r="E17" s="16"/>
      <c r="F17" s="16"/>
      <c r="G17" s="16"/>
      <c r="H17" s="16"/>
      <c r="J17" s="10"/>
    </row>
    <row r="18" spans="1:11">
      <c r="A18" s="10"/>
      <c r="B18" s="12"/>
      <c r="C18" s="16"/>
      <c r="D18" s="16"/>
      <c r="E18" s="16"/>
      <c r="F18" s="16"/>
      <c r="G18" s="16"/>
      <c r="H18" s="16"/>
      <c r="J18" s="10"/>
      <c r="K18" t="s">
        <v>187</v>
      </c>
    </row>
    <row r="19" spans="1:11" ht="28.8">
      <c r="A19" s="15" t="s">
        <v>186</v>
      </c>
      <c r="B19" s="17">
        <v>44909</v>
      </c>
      <c r="C19" s="16"/>
      <c r="D19" s="16">
        <v>143500</v>
      </c>
      <c r="E19" s="16"/>
      <c r="F19" s="16"/>
      <c r="G19" s="16"/>
      <c r="H19" s="16"/>
      <c r="J19" s="10"/>
    </row>
    <row r="20" spans="1:11" ht="28.8">
      <c r="A20" s="15" t="s">
        <v>185</v>
      </c>
      <c r="B20" s="17">
        <v>44909</v>
      </c>
      <c r="C20" s="16"/>
      <c r="D20" s="16">
        <v>143500</v>
      </c>
      <c r="E20" s="16"/>
      <c r="F20" s="16"/>
      <c r="G20" s="16"/>
      <c r="H20" s="16"/>
      <c r="J20" s="10" t="s">
        <v>184</v>
      </c>
      <c r="K20" t="s">
        <v>183</v>
      </c>
    </row>
    <row r="21" spans="1:11">
      <c r="A21" s="15" t="s">
        <v>182</v>
      </c>
      <c r="B21" s="17">
        <v>44939</v>
      </c>
      <c r="C21" s="16">
        <v>-123000</v>
      </c>
      <c r="D21" s="16"/>
      <c r="E21" s="16"/>
      <c r="F21" s="16"/>
      <c r="G21" s="10"/>
      <c r="H21" s="10"/>
      <c r="J21" s="10"/>
    </row>
    <row r="22" spans="1:11">
      <c r="A22" s="18" t="s">
        <v>181</v>
      </c>
      <c r="B22" s="17">
        <v>45017</v>
      </c>
      <c r="C22" s="16">
        <v>-100000</v>
      </c>
      <c r="D22" s="16"/>
      <c r="E22" s="16"/>
      <c r="F22" s="16"/>
      <c r="G22" s="10"/>
      <c r="H22" s="10"/>
      <c r="J22" s="10"/>
    </row>
    <row r="23" spans="1:11">
      <c r="A23" s="15" t="s">
        <v>180</v>
      </c>
      <c r="B23" s="12"/>
      <c r="C23" s="16" t="s">
        <v>180</v>
      </c>
      <c r="D23" s="16"/>
      <c r="E23" s="16"/>
      <c r="F23" s="16"/>
      <c r="G23" s="10"/>
      <c r="H23" s="10"/>
      <c r="J23" s="10"/>
    </row>
    <row r="24" spans="1:11">
      <c r="A24" s="15"/>
      <c r="B24" s="12"/>
      <c r="C24" s="14"/>
      <c r="D24" s="14"/>
      <c r="E24" s="11"/>
      <c r="F24" s="10"/>
      <c r="G24" s="10"/>
      <c r="H24" s="10"/>
      <c r="J24" s="10"/>
    </row>
    <row r="25" spans="1:11">
      <c r="A25" s="15"/>
      <c r="B25" s="12"/>
      <c r="C25" s="14"/>
      <c r="D25" s="14"/>
      <c r="E25" s="11"/>
      <c r="F25" s="10"/>
      <c r="G25" s="10"/>
      <c r="H25" s="10"/>
      <c r="J25" s="10"/>
    </row>
    <row r="26" spans="1:11">
      <c r="A26" s="15"/>
      <c r="B26" s="12"/>
      <c r="C26" s="14"/>
      <c r="D26" s="14"/>
      <c r="E26" s="11"/>
      <c r="F26" s="10"/>
      <c r="G26" s="10"/>
      <c r="H26" s="10"/>
      <c r="J26" s="10"/>
    </row>
    <row r="27" spans="1:11">
      <c r="A27" s="10"/>
      <c r="B27" s="12"/>
      <c r="C27" s="10"/>
      <c r="D27" s="13">
        <f>SUM(D5:D26)</f>
        <v>290000</v>
      </c>
      <c r="E27" s="11"/>
      <c r="F27" s="10"/>
      <c r="G27" s="10"/>
      <c r="H27" s="10"/>
      <c r="J27" s="10"/>
    </row>
    <row r="28" spans="1:11">
      <c r="A28" s="10"/>
      <c r="B28" s="12"/>
      <c r="C28" s="10"/>
      <c r="D28" s="10"/>
      <c r="E28" s="11"/>
      <c r="F28" s="10"/>
      <c r="G28" s="10"/>
      <c r="H28" s="10"/>
      <c r="J28" s="10"/>
    </row>
  </sheetData>
  <mergeCells count="1">
    <mergeCell ref="C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zoomScale="75" workbookViewId="0">
      <selection activeCell="A16" sqref="A16:AL16"/>
    </sheetView>
  </sheetViews>
  <sheetFormatPr baseColWidth="10" defaultRowHeight="14.4"/>
  <cols>
    <col min="1" max="1" width="12" bestFit="1" customWidth="1"/>
    <col min="2" max="2" width="24.6640625" customWidth="1"/>
    <col min="3" max="3" width="18" customWidth="1"/>
    <col min="4" max="4" width="19.5546875" bestFit="1" customWidth="1"/>
    <col min="5" max="5" width="19.5546875" customWidth="1"/>
    <col min="6" max="6" width="18.33203125" bestFit="1" customWidth="1"/>
  </cols>
  <sheetData>
    <row r="2" spans="1:7">
      <c r="A2" s="1">
        <v>44876</v>
      </c>
    </row>
    <row r="4" spans="1:7" ht="15" thickBot="1"/>
    <row r="5" spans="1:7" ht="29.4" thickBot="1">
      <c r="A5" s="2" t="s">
        <v>0</v>
      </c>
      <c r="B5" s="3" t="s">
        <v>1</v>
      </c>
      <c r="C5" s="3" t="s">
        <v>2</v>
      </c>
      <c r="D5" s="3" t="s">
        <v>4</v>
      </c>
      <c r="E5" s="3" t="s">
        <v>13</v>
      </c>
      <c r="F5" s="3" t="s">
        <v>6</v>
      </c>
      <c r="G5" s="4" t="s">
        <v>8</v>
      </c>
    </row>
    <row r="6" spans="1:7">
      <c r="A6" s="5"/>
      <c r="B6" s="5"/>
      <c r="C6" s="5"/>
      <c r="D6" s="5"/>
      <c r="E6" s="5"/>
      <c r="F6" s="5"/>
      <c r="G6" s="5"/>
    </row>
    <row r="7" spans="1:7">
      <c r="A7" s="6">
        <v>44875</v>
      </c>
      <c r="B7" s="5" t="s">
        <v>3</v>
      </c>
      <c r="C7" s="5">
        <v>200000</v>
      </c>
      <c r="D7" s="5" t="s">
        <v>5</v>
      </c>
      <c r="E7" s="5" t="s">
        <v>14</v>
      </c>
      <c r="F7" s="5" t="s">
        <v>7</v>
      </c>
      <c r="G7" s="5" t="s">
        <v>9</v>
      </c>
    </row>
    <row r="8" spans="1:7" ht="28.8">
      <c r="A8" s="6"/>
      <c r="B8" s="5"/>
      <c r="C8" s="5"/>
      <c r="D8" s="5"/>
      <c r="E8" s="5"/>
      <c r="F8" s="5" t="s">
        <v>12</v>
      </c>
      <c r="G8" s="5"/>
    </row>
    <row r="9" spans="1:7">
      <c r="A9" s="5" t="s">
        <v>11</v>
      </c>
      <c r="B9" s="5" t="s">
        <v>10</v>
      </c>
      <c r="C9" s="5">
        <v>400000</v>
      </c>
      <c r="D9" s="5" t="s">
        <v>15</v>
      </c>
      <c r="E9" s="5"/>
      <c r="F9" s="5"/>
      <c r="G9" s="5"/>
    </row>
    <row r="10" spans="1:7">
      <c r="A10" s="5"/>
      <c r="B10" s="5"/>
      <c r="C10" s="5"/>
      <c r="D10" s="5"/>
      <c r="E10" s="5"/>
      <c r="F10" s="5"/>
      <c r="G10" s="5"/>
    </row>
    <row r="11" spans="1:7">
      <c r="A11" s="5"/>
      <c r="B11" s="5"/>
      <c r="C11" s="5"/>
      <c r="D11" s="5"/>
      <c r="E11" s="5"/>
      <c r="F11" s="5"/>
      <c r="G11" s="5"/>
    </row>
    <row r="12" spans="1:7">
      <c r="A12" s="5"/>
      <c r="B12" s="5"/>
      <c r="C12" s="5"/>
      <c r="D12" s="5"/>
      <c r="E12" s="5"/>
      <c r="F12" s="5"/>
      <c r="G12" s="5"/>
    </row>
    <row r="13" spans="1:7">
      <c r="A13" s="5"/>
      <c r="B13" s="5"/>
      <c r="C13" s="5"/>
      <c r="D13" s="5"/>
      <c r="E13" s="5"/>
      <c r="F13" s="5"/>
      <c r="G13" s="5"/>
    </row>
    <row r="14" spans="1:7">
      <c r="A14" s="5"/>
      <c r="B14" s="5"/>
      <c r="C14" s="5"/>
      <c r="D14" s="5"/>
      <c r="E14" s="5"/>
      <c r="F14" s="5"/>
      <c r="G14" s="5"/>
    </row>
    <row r="15" spans="1:7">
      <c r="A15" s="5"/>
      <c r="B15" s="5"/>
      <c r="C15" s="5"/>
      <c r="D15" s="5"/>
      <c r="E15" s="5"/>
      <c r="F15" s="5"/>
      <c r="G15" s="5"/>
    </row>
    <row r="16" spans="1:7" ht="14.4" customHeight="1">
      <c r="A16" s="5"/>
      <c r="B16" s="5"/>
      <c r="C16" s="5"/>
      <c r="D16" s="5"/>
      <c r="E16" s="5"/>
      <c r="F16" s="5"/>
      <c r="G16" s="5"/>
    </row>
    <row r="17" spans="1:7">
      <c r="A17" s="5"/>
      <c r="B17" s="5"/>
      <c r="C17" s="5"/>
      <c r="D17" s="5"/>
      <c r="E17" s="5"/>
      <c r="F17" s="5"/>
      <c r="G17" s="5"/>
    </row>
    <row r="18" spans="1:7">
      <c r="A18" s="5"/>
      <c r="B18" s="5"/>
      <c r="C18" s="5"/>
      <c r="D18" s="5"/>
      <c r="E18" s="5"/>
      <c r="F18" s="5"/>
      <c r="G18" s="5"/>
    </row>
    <row r="19" spans="1:7">
      <c r="A19" s="5"/>
      <c r="B19" s="5"/>
      <c r="C19" s="5"/>
      <c r="D19" s="5"/>
      <c r="E19" s="5"/>
      <c r="F19" s="5"/>
      <c r="G19" s="5"/>
    </row>
    <row r="20" spans="1:7">
      <c r="A20" s="5"/>
      <c r="B20" s="5"/>
      <c r="C20" s="5"/>
      <c r="D20" s="5"/>
      <c r="E20" s="5"/>
      <c r="F20" s="5"/>
      <c r="G20" s="5"/>
    </row>
    <row r="21" spans="1:7">
      <c r="A21" s="5"/>
      <c r="B21" s="5"/>
      <c r="C21" s="5"/>
      <c r="D21" s="5"/>
      <c r="E21" s="5"/>
      <c r="F21" s="5"/>
      <c r="G21" s="5"/>
    </row>
    <row r="22" spans="1:7">
      <c r="A22" s="5"/>
      <c r="B22" s="5"/>
      <c r="C22" s="5"/>
      <c r="D22" s="5"/>
      <c r="E22" s="5"/>
      <c r="F22" s="5"/>
      <c r="G22" s="5"/>
    </row>
    <row r="23" spans="1:7">
      <c r="A23" s="5"/>
      <c r="B23" s="5"/>
      <c r="C23" s="5"/>
      <c r="D23" s="5"/>
      <c r="E23" s="5"/>
      <c r="F23" s="5"/>
      <c r="G23" s="5"/>
    </row>
    <row r="24" spans="1:7">
      <c r="A24" s="5"/>
      <c r="B24" s="5"/>
      <c r="C24" s="5"/>
      <c r="D24" s="5"/>
      <c r="E24" s="5"/>
      <c r="F24" s="5"/>
      <c r="G24" s="5"/>
    </row>
    <row r="25" spans="1:7">
      <c r="A25" s="5"/>
      <c r="B25" s="5"/>
      <c r="C25" s="5"/>
      <c r="D25" s="5"/>
      <c r="E25" s="5"/>
      <c r="F25" s="5"/>
      <c r="G25" s="5"/>
    </row>
    <row r="26" spans="1:7">
      <c r="A26" s="5"/>
      <c r="B26" s="5"/>
      <c r="C26" s="5"/>
      <c r="D26" s="5"/>
      <c r="E26" s="5"/>
      <c r="F26" s="5"/>
      <c r="G26" s="5"/>
    </row>
    <row r="27" spans="1:7">
      <c r="A27" s="5"/>
      <c r="B27" s="5"/>
      <c r="C27" s="5"/>
      <c r="D27" s="5"/>
      <c r="E27" s="5"/>
      <c r="F27" s="5"/>
      <c r="G2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Investisement SCPI</vt:lpstr>
      <vt:lpstr>Gest Tréso Hélios</vt:lpstr>
      <vt:lpstr>HELIOS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ROUSSEL</dc:creator>
  <cp:lastModifiedBy>Pascal ROUSSEL</cp:lastModifiedBy>
  <dcterms:created xsi:type="dcterms:W3CDTF">2022-11-11T08:50:03Z</dcterms:created>
  <dcterms:modified xsi:type="dcterms:W3CDTF">2022-12-07T10:15:30Z</dcterms:modified>
</cp:coreProperties>
</file>