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MARNIERES\GAN DO\"/>
    </mc:Choice>
  </mc:AlternateContent>
  <bookViews>
    <workbookView xWindow="0" yWindow="0" windowWidth="23040" windowHeight="9108"/>
  </bookViews>
  <sheets>
    <sheet name="Feuil1" sheetId="1" r:id="rId1"/>
  </sheets>
  <definedNames>
    <definedName name="_xlnm.Print_Area" localSheetId="0">Feuil1!$A$1:$M$28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  <c r="E12" i="1" l="1"/>
  <c r="K17" i="1" l="1"/>
  <c r="F18" i="1"/>
  <c r="I23" i="1"/>
  <c r="I25" i="1" s="1"/>
  <c r="H23" i="1"/>
  <c r="F20" i="1"/>
  <c r="J20" i="1" s="1"/>
  <c r="K20" i="1" s="1"/>
  <c r="E20" i="1"/>
  <c r="E23" i="1" s="1"/>
  <c r="E25" i="1" s="1"/>
  <c r="F17" i="1"/>
  <c r="H8" i="1"/>
  <c r="J8" i="1" s="1"/>
  <c r="H9" i="1"/>
  <c r="J9" i="1" s="1"/>
  <c r="F8" i="1"/>
  <c r="F9" i="1"/>
  <c r="F10" i="1"/>
  <c r="K10" i="1" s="1"/>
  <c r="K12" i="1" s="1"/>
  <c r="F7" i="1"/>
  <c r="J19" i="1"/>
  <c r="K19" i="1" s="1"/>
  <c r="K23" i="1" l="1"/>
  <c r="K25" i="1" s="1"/>
  <c r="F12" i="1"/>
  <c r="H7" i="1"/>
  <c r="F23" i="1"/>
  <c r="F25" i="1" s="1"/>
  <c r="J10" i="1"/>
  <c r="J18" i="1"/>
  <c r="J23" i="1" s="1"/>
  <c r="H12" i="1" l="1"/>
  <c r="H25" i="1" s="1"/>
  <c r="J7" i="1"/>
  <c r="J12" i="1" s="1"/>
  <c r="J25" i="1" s="1"/>
</calcChain>
</file>

<file path=xl/sharedStrings.xml><?xml version="1.0" encoding="utf-8"?>
<sst xmlns="http://schemas.openxmlformats.org/spreadsheetml/2006/main" count="52" uniqueCount="37">
  <si>
    <t>DEPENSES AVANT EXPERTISES</t>
  </si>
  <si>
    <t>Date facture</t>
  </si>
  <si>
    <t>Fournisseur</t>
  </si>
  <si>
    <t>Montant TTC</t>
  </si>
  <si>
    <t>Montant HT</t>
  </si>
  <si>
    <t>REGLE PAR</t>
  </si>
  <si>
    <t>DO ZETA</t>
  </si>
  <si>
    <t>DO COPRO</t>
  </si>
  <si>
    <t>DEPENSES PREVISIONNELLES APRES EXPERTISES</t>
  </si>
  <si>
    <t>Nature</t>
  </si>
  <si>
    <t>Réf facture</t>
  </si>
  <si>
    <t>Date devis</t>
  </si>
  <si>
    <t>Réf devis</t>
  </si>
  <si>
    <t>ECR</t>
  </si>
  <si>
    <t>Devis du 8/04/20</t>
  </si>
  <si>
    <t>Ouverture puits de visite et cartographie 3D de la cavité</t>
  </si>
  <si>
    <t>FORAGE DE LA VARENNE</t>
  </si>
  <si>
    <t>ZETA TTC</t>
  </si>
  <si>
    <t>IMPUTATION DO</t>
  </si>
  <si>
    <t>A REGLER PAR</t>
  </si>
  <si>
    <t>?</t>
  </si>
  <si>
    <t>Forages de recherche marnière parcelle ZETA</t>
  </si>
  <si>
    <t>Inspection vidéoscopique marnière parcelle ZETA et COPRO</t>
  </si>
  <si>
    <t>Forages de recherche marnière bâtiment COPRO</t>
  </si>
  <si>
    <t>ASSUREUR</t>
  </si>
  <si>
    <t>ASSURE</t>
  </si>
  <si>
    <t>Comblement cavité / ESTIMATION base 230 m3</t>
  </si>
  <si>
    <t>Forages complémentaires de recherche marnière bâtiment ZETA</t>
  </si>
  <si>
    <t>TOTAL DEPENSES PREVISIONNELLES</t>
  </si>
  <si>
    <t>TOTAL DEPENSES REGLEES</t>
  </si>
  <si>
    <t>TOTAL DEPENSES REGLEES +  PREVISIONNELLES</t>
  </si>
  <si>
    <t>recherche tuyaux</t>
  </si>
  <si>
    <t>estimation sur la base des travaux déjà réalisés</t>
  </si>
  <si>
    <t>Transmis I3E par SARETEC</t>
  </si>
  <si>
    <t xml:space="preserve"> + RAPPORT</t>
  </si>
  <si>
    <t>BOOS CAVITES   SYNTHESE FINANCIERE  AU  06-11-2020</t>
  </si>
  <si>
    <t>non transmis I3e le 05-11-20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</si>
</sst>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0" fillId="0" borderId="7" xfId="0" applyBorder="1" applyAlignment="1">
      <alignment horizontal="center"/>
    </xf>
    <xf numFmtId="0" fontId="2" fillId="0" borderId="2" xfId="0" applyFont="1" applyBorder="1"/>
    <xf numFmtId="0" fontId="0" fillId="0" borderId="8" xfId="0" applyBorder="1"/>
    <xf numFmtId="14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9" xfId="0" applyNumberForma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0" borderId="1" xfId="0" applyNumberFormat="1" applyBorder="1"/>
    <xf numFmtId="0" fontId="1" fillId="0" borderId="6" xfId="0" applyFont="1" applyBorder="1"/>
    <xf numFmtId="0" fontId="3" fillId="0" borderId="0" xfId="0" applyFont="1"/>
    <xf numFmtId="4" fontId="0" fillId="0" borderId="10" xfId="0" applyNumberFormat="1" applyBorder="1"/>
    <xf numFmtId="4" fontId="0" fillId="0" borderId="13" xfId="0" applyNumberFormat="1" applyBorder="1"/>
    <xf numFmtId="4" fontId="1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4" fontId="0" fillId="0" borderId="9" xfId="0" applyNumberFormat="1" applyFont="1" applyBorder="1"/>
    <xf numFmtId="4" fontId="0" fillId="0" borderId="10" xfId="0" applyNumberFormat="1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4" fontId="5" fillId="0" borderId="1" xfId="0" applyNumberFormat="1" applyFont="1" applyBorder="1"/>
    <xf numFmtId="0" fontId="0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6" fillId="0" borderId="8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4" fontId="7" fillId="0" borderId="9" xfId="0" applyNumberFormat="1" applyFont="1" applyBorder="1"/>
    <xf numFmtId="4" fontId="6" fillId="0" borderId="10" xfId="0" applyNumberFormat="1" applyFont="1" applyBorder="1"/>
    <xf numFmtId="0" fontId="4" fillId="0" borderId="0" xfId="0" applyFont="1"/>
    <xf numFmtId="4" fontId="5" fillId="2" borderId="1" xfId="0" applyNumberFormat="1" applyFont="1" applyFill="1" applyBorder="1"/>
    <xf numFmtId="4" fontId="0" fillId="2" borderId="9" xfId="0" applyNumberFormat="1" applyFill="1" applyBorder="1"/>
    <xf numFmtId="4" fontId="4" fillId="2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2" borderId="9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topLeftCell="A5" workbookViewId="0">
      <selection activeCell="E20" sqref="E20"/>
    </sheetView>
  </sheetViews>
  <sheetFormatPr baseColWidth="10" defaultRowHeight="14.4" x14ac:dyDescent="0.3"/>
  <cols>
    <col min="1" max="1" width="52.44140625" customWidth="1"/>
    <col min="2" max="2" width="14.33203125" customWidth="1"/>
    <col min="4" max="4" width="16.6640625" customWidth="1"/>
  </cols>
  <sheetData>
    <row r="1" spans="1:13" ht="23.4" x14ac:dyDescent="0.45">
      <c r="A1" s="30" t="s">
        <v>35</v>
      </c>
    </row>
    <row r="3" spans="1:13" ht="29.4" thickBot="1" x14ac:dyDescent="0.35">
      <c r="L3" s="43" t="s">
        <v>33</v>
      </c>
    </row>
    <row r="4" spans="1:13" ht="18" x14ac:dyDescent="0.35">
      <c r="A4" s="10" t="s">
        <v>0</v>
      </c>
      <c r="B4" s="3"/>
      <c r="C4" s="3"/>
      <c r="D4" s="3"/>
      <c r="E4" s="3"/>
      <c r="F4" s="3"/>
      <c r="G4" s="3"/>
      <c r="H4" s="3"/>
      <c r="I4" s="3"/>
      <c r="J4" s="3"/>
      <c r="K4" s="4"/>
    </row>
    <row r="5" spans="1:13" s="1" customFormat="1" x14ac:dyDescent="0.3">
      <c r="A5" s="5"/>
      <c r="B5" s="6"/>
      <c r="C5" s="6"/>
      <c r="D5" s="6"/>
      <c r="E5" s="6"/>
      <c r="F5" s="6"/>
      <c r="G5" s="6"/>
      <c r="H5" s="24" t="s">
        <v>5</v>
      </c>
      <c r="I5" s="6"/>
      <c r="J5" s="57" t="s">
        <v>18</v>
      </c>
      <c r="K5" s="58"/>
    </row>
    <row r="6" spans="1:13" s="1" customFormat="1" x14ac:dyDescent="0.3">
      <c r="A6" s="23" t="s">
        <v>9</v>
      </c>
      <c r="B6" s="16" t="s">
        <v>1</v>
      </c>
      <c r="C6" s="16" t="s">
        <v>10</v>
      </c>
      <c r="D6" s="16" t="s">
        <v>2</v>
      </c>
      <c r="E6" s="16" t="s">
        <v>4</v>
      </c>
      <c r="F6" s="16" t="s">
        <v>3</v>
      </c>
      <c r="G6" s="16"/>
      <c r="H6" s="16" t="s">
        <v>17</v>
      </c>
      <c r="I6" s="16"/>
      <c r="J6" s="16" t="s">
        <v>6</v>
      </c>
      <c r="K6" s="17" t="s">
        <v>7</v>
      </c>
    </row>
    <row r="7" spans="1:13" x14ac:dyDescent="0.3">
      <c r="A7" s="11" t="s">
        <v>21</v>
      </c>
      <c r="B7" s="25">
        <v>43927</v>
      </c>
      <c r="C7" s="19">
        <v>7601294</v>
      </c>
      <c r="D7" s="26" t="s">
        <v>13</v>
      </c>
      <c r="E7" s="15">
        <v>4083.2</v>
      </c>
      <c r="F7" s="15">
        <f>E7*1.2</f>
        <v>4899.8399999999992</v>
      </c>
      <c r="G7" s="15"/>
      <c r="H7" s="15">
        <f>F7</f>
        <v>4899.8399999999992</v>
      </c>
      <c r="I7" s="15"/>
      <c r="J7" s="15">
        <f>H7</f>
        <v>4899.8399999999992</v>
      </c>
      <c r="K7" s="31"/>
      <c r="L7" s="42">
        <v>44140</v>
      </c>
    </row>
    <row r="8" spans="1:13" x14ac:dyDescent="0.3">
      <c r="A8" s="11" t="s">
        <v>21</v>
      </c>
      <c r="B8" s="25">
        <v>43956</v>
      </c>
      <c r="C8" s="19">
        <v>7601330</v>
      </c>
      <c r="D8" s="26" t="s">
        <v>13</v>
      </c>
      <c r="E8" s="15">
        <v>13135</v>
      </c>
      <c r="F8" s="15">
        <f t="shared" ref="F8:F10" si="0">E8*1.2</f>
        <v>15762</v>
      </c>
      <c r="G8" s="15"/>
      <c r="H8" s="15">
        <f t="shared" ref="H8:H9" si="1">F8</f>
        <v>15762</v>
      </c>
      <c r="I8" s="15"/>
      <c r="J8" s="15">
        <f>H8</f>
        <v>15762</v>
      </c>
      <c r="K8" s="31"/>
      <c r="L8" s="42">
        <v>44140</v>
      </c>
    </row>
    <row r="9" spans="1:13" x14ac:dyDescent="0.3">
      <c r="A9" s="11" t="s">
        <v>21</v>
      </c>
      <c r="B9" s="25">
        <v>43987</v>
      </c>
      <c r="C9" s="19">
        <v>7601336</v>
      </c>
      <c r="D9" s="26" t="s">
        <v>13</v>
      </c>
      <c r="E9" s="15">
        <v>379.5</v>
      </c>
      <c r="F9" s="15">
        <f t="shared" si="0"/>
        <v>455.4</v>
      </c>
      <c r="G9" s="15"/>
      <c r="H9" s="15">
        <f t="shared" si="1"/>
        <v>455.4</v>
      </c>
      <c r="I9" s="15"/>
      <c r="J9" s="15">
        <f>H9</f>
        <v>455.4</v>
      </c>
      <c r="K9" s="31"/>
      <c r="L9" s="42">
        <v>44140</v>
      </c>
    </row>
    <row r="10" spans="1:13" x14ac:dyDescent="0.3">
      <c r="A10" s="45" t="s">
        <v>22</v>
      </c>
      <c r="B10" s="46" t="s">
        <v>14</v>
      </c>
      <c r="C10" s="46" t="s">
        <v>20</v>
      </c>
      <c r="D10" s="47" t="s">
        <v>13</v>
      </c>
      <c r="E10" s="48">
        <v>2720</v>
      </c>
      <c r="F10" s="48">
        <f t="shared" si="0"/>
        <v>3264</v>
      </c>
      <c r="G10" s="48"/>
      <c r="H10" s="49">
        <v>2720</v>
      </c>
      <c r="I10" s="48"/>
      <c r="J10" s="48">
        <f>F10/2</f>
        <v>1632</v>
      </c>
      <c r="K10" s="50">
        <f>F10/2</f>
        <v>1632</v>
      </c>
    </row>
    <row r="11" spans="1:13" ht="15" thickBot="1" x14ac:dyDescent="0.35">
      <c r="A11" s="11" t="s">
        <v>22</v>
      </c>
      <c r="B11" s="44">
        <v>43956</v>
      </c>
      <c r="C11" s="21">
        <v>7601331</v>
      </c>
      <c r="D11" s="27" t="s">
        <v>13</v>
      </c>
      <c r="E11" s="22">
        <v>2170</v>
      </c>
      <c r="F11" s="22">
        <f>E11*1.2</f>
        <v>2604</v>
      </c>
      <c r="G11" s="22"/>
      <c r="H11" s="22">
        <v>2604</v>
      </c>
      <c r="I11" s="22"/>
      <c r="J11" s="22">
        <v>2604</v>
      </c>
      <c r="K11" s="32"/>
      <c r="L11" s="42">
        <v>44140</v>
      </c>
      <c r="M11" t="s">
        <v>34</v>
      </c>
    </row>
    <row r="12" spans="1:13" ht="15" thickBot="1" x14ac:dyDescent="0.35">
      <c r="A12" s="29" t="s">
        <v>29</v>
      </c>
      <c r="B12" s="7"/>
      <c r="C12" s="7"/>
      <c r="D12" s="9"/>
      <c r="E12" s="52">
        <f>E7+E8+E9+E11</f>
        <v>19767.7</v>
      </c>
      <c r="F12" s="52">
        <f>F7+F8+F9+F11</f>
        <v>23721.24</v>
      </c>
      <c r="G12" s="8"/>
      <c r="H12" s="39">
        <f>H7+H8+H9+H11</f>
        <v>23721.24</v>
      </c>
      <c r="I12" s="8"/>
      <c r="J12" s="39">
        <f>J7+J8+J9+J11</f>
        <v>23721.24</v>
      </c>
      <c r="K12" s="28">
        <f>SUM(K7:K11)</f>
        <v>1632</v>
      </c>
    </row>
    <row r="13" spans="1:13" ht="26.4" customHeight="1" thickBot="1" x14ac:dyDescent="0.35">
      <c r="E13" s="2"/>
      <c r="F13" s="2"/>
      <c r="G13" s="2"/>
      <c r="H13" s="2"/>
    </row>
    <row r="14" spans="1:13" ht="18" x14ac:dyDescent="0.35">
      <c r="A14" s="10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4"/>
    </row>
    <row r="15" spans="1:13" s="1" customFormat="1" x14ac:dyDescent="0.3">
      <c r="A15" s="5"/>
      <c r="B15" s="6"/>
      <c r="C15" s="6"/>
      <c r="D15" s="6"/>
      <c r="E15" s="6"/>
      <c r="F15" s="6"/>
      <c r="G15" s="6"/>
      <c r="H15" s="55" t="s">
        <v>19</v>
      </c>
      <c r="I15" s="56"/>
      <c r="J15" s="55" t="s">
        <v>18</v>
      </c>
      <c r="K15" s="59"/>
    </row>
    <row r="16" spans="1:13" s="1" customFormat="1" x14ac:dyDescent="0.3">
      <c r="A16" s="23" t="s">
        <v>9</v>
      </c>
      <c r="B16" s="16" t="s">
        <v>11</v>
      </c>
      <c r="C16" s="16" t="s">
        <v>12</v>
      </c>
      <c r="D16" s="16" t="s">
        <v>2</v>
      </c>
      <c r="E16" s="16" t="s">
        <v>4</v>
      </c>
      <c r="F16" s="16" t="s">
        <v>3</v>
      </c>
      <c r="G16" s="16"/>
      <c r="H16" s="16" t="s">
        <v>24</v>
      </c>
      <c r="I16" s="16" t="s">
        <v>25</v>
      </c>
      <c r="J16" s="16" t="s">
        <v>6</v>
      </c>
      <c r="K16" s="17" t="s">
        <v>7</v>
      </c>
    </row>
    <row r="17" spans="1:12" s="1" customFormat="1" x14ac:dyDescent="0.3">
      <c r="A17" s="11" t="s">
        <v>23</v>
      </c>
      <c r="B17" s="12">
        <v>44041</v>
      </c>
      <c r="C17" s="13">
        <v>7600596</v>
      </c>
      <c r="D17" s="13" t="s">
        <v>13</v>
      </c>
      <c r="E17" s="14">
        <v>37080</v>
      </c>
      <c r="F17" s="15">
        <f>E17*1.2</f>
        <v>44496</v>
      </c>
      <c r="G17" s="16"/>
      <c r="H17" s="16"/>
      <c r="I17" s="16"/>
      <c r="J17" s="33"/>
      <c r="K17" s="34">
        <f>F17</f>
        <v>44496</v>
      </c>
    </row>
    <row r="18" spans="1:12" s="1" customFormat="1" ht="27" customHeight="1" x14ac:dyDescent="0.3">
      <c r="A18" s="11" t="s">
        <v>27</v>
      </c>
      <c r="B18" s="12">
        <v>44088</v>
      </c>
      <c r="C18" s="40">
        <v>7600618</v>
      </c>
      <c r="D18" s="41" t="s">
        <v>32</v>
      </c>
      <c r="E18" s="54">
        <v>34470</v>
      </c>
      <c r="F18" s="53">
        <f>E18*1.2</f>
        <v>41364</v>
      </c>
      <c r="G18" s="16"/>
      <c r="H18" s="16"/>
      <c r="I18" s="16"/>
      <c r="J18" s="14">
        <f>F18</f>
        <v>41364</v>
      </c>
      <c r="K18" s="34"/>
      <c r="L18" s="42">
        <v>44140</v>
      </c>
    </row>
    <row r="19" spans="1:12" x14ac:dyDescent="0.3">
      <c r="A19" s="18" t="s">
        <v>15</v>
      </c>
      <c r="B19" s="12">
        <v>43948</v>
      </c>
      <c r="C19" s="19"/>
      <c r="D19" s="19" t="s">
        <v>16</v>
      </c>
      <c r="E19" s="60">
        <v>15005</v>
      </c>
      <c r="F19" s="53">
        <f>E19*1.2</f>
        <v>18006</v>
      </c>
      <c r="G19" s="15"/>
      <c r="H19" s="15"/>
      <c r="I19" s="15"/>
      <c r="J19" s="35">
        <f>F19/2</f>
        <v>9003</v>
      </c>
      <c r="K19" s="36">
        <f>F19-J19</f>
        <v>9003</v>
      </c>
      <c r="L19" s="42">
        <v>44140</v>
      </c>
    </row>
    <row r="20" spans="1:12" x14ac:dyDescent="0.3">
      <c r="A20" s="11" t="s">
        <v>26</v>
      </c>
      <c r="B20" s="19"/>
      <c r="C20" s="19"/>
      <c r="D20" s="19"/>
      <c r="E20" s="53">
        <f>230*130</f>
        <v>29900</v>
      </c>
      <c r="F20" s="53">
        <f>E20*1.2</f>
        <v>35880</v>
      </c>
      <c r="G20" s="15"/>
      <c r="H20" s="15"/>
      <c r="I20" s="15"/>
      <c r="J20" s="35">
        <f>F20/2</f>
        <v>17940</v>
      </c>
      <c r="K20" s="36">
        <f>F20-J20</f>
        <v>17940</v>
      </c>
      <c r="L20" s="51" t="s">
        <v>36</v>
      </c>
    </row>
    <row r="21" spans="1:12" x14ac:dyDescent="0.3">
      <c r="A21" s="11"/>
      <c r="B21" s="19"/>
      <c r="C21" s="19"/>
      <c r="D21" s="19"/>
      <c r="E21" s="15"/>
      <c r="F21" s="15"/>
      <c r="G21" s="15"/>
      <c r="H21" s="15"/>
      <c r="I21" s="15"/>
      <c r="J21" s="35"/>
      <c r="K21" s="36"/>
    </row>
    <row r="22" spans="1:12" ht="15" thickBot="1" x14ac:dyDescent="0.35">
      <c r="A22" s="20"/>
      <c r="B22" s="21"/>
      <c r="C22" s="21"/>
      <c r="D22" s="21"/>
      <c r="E22" s="22"/>
      <c r="F22" s="22"/>
      <c r="G22" s="22"/>
      <c r="H22" s="22"/>
      <c r="I22" s="22"/>
      <c r="J22" s="37"/>
      <c r="K22" s="38"/>
    </row>
    <row r="23" spans="1:12" ht="15" thickBot="1" x14ac:dyDescent="0.35">
      <c r="A23" s="29" t="s">
        <v>28</v>
      </c>
      <c r="B23" s="7"/>
      <c r="C23" s="7"/>
      <c r="D23" s="7"/>
      <c r="E23" s="28">
        <f>SUM(E17:E22)</f>
        <v>116455</v>
      </c>
      <c r="F23" s="28">
        <f>SUM(F17:F22)</f>
        <v>139746</v>
      </c>
      <c r="G23" s="8"/>
      <c r="H23" s="28">
        <f t="shared" ref="H23:K23" si="2">SUM(H17:H22)</f>
        <v>0</v>
      </c>
      <c r="I23" s="28">
        <f t="shared" si="2"/>
        <v>0</v>
      </c>
      <c r="J23" s="28">
        <f t="shared" si="2"/>
        <v>68307</v>
      </c>
      <c r="K23" s="28">
        <f t="shared" si="2"/>
        <v>71439</v>
      </c>
    </row>
    <row r="24" spans="1:12" ht="26.4" customHeight="1" thickBot="1" x14ac:dyDescent="0.35">
      <c r="E24" s="2"/>
      <c r="F24" s="2"/>
      <c r="G24" s="2"/>
      <c r="H24" s="2"/>
      <c r="I24" s="2"/>
    </row>
    <row r="25" spans="1:12" ht="15" thickBot="1" x14ac:dyDescent="0.35">
      <c r="A25" s="29" t="s">
        <v>30</v>
      </c>
      <c r="B25" s="7"/>
      <c r="C25" s="7"/>
      <c r="D25" s="7"/>
      <c r="E25" s="28">
        <f>E12+E23</f>
        <v>136222.70000000001</v>
      </c>
      <c r="F25" s="28">
        <f>F12+F23</f>
        <v>163467.24</v>
      </c>
      <c r="G25" s="8"/>
      <c r="H25" s="28">
        <f>H12+H23</f>
        <v>23721.24</v>
      </c>
      <c r="I25" s="28">
        <f>I12+I23</f>
        <v>0</v>
      </c>
      <c r="J25" s="28">
        <f>J12+J23</f>
        <v>92028.24</v>
      </c>
      <c r="K25" s="28">
        <f>K12+K23</f>
        <v>73071</v>
      </c>
    </row>
    <row r="27" spans="1:12" x14ac:dyDescent="0.3">
      <c r="A27" t="s">
        <v>31</v>
      </c>
      <c r="B27">
        <v>1000</v>
      </c>
    </row>
  </sheetData>
  <mergeCells count="3">
    <mergeCell ref="H15:I15"/>
    <mergeCell ref="J5:K5"/>
    <mergeCell ref="J15:K15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Header>&amp;L&amp;Z&amp;F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06345F-0B2C-40F7-8DEE-84F7DDE9A7F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0a85b5d-1f8c-4d07-8f99-52d02cdfd36a"/>
    <ds:schemaRef ds:uri="86dbcd50-d4c1-4dee-99dc-8d285ae83b7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29E20F-3E78-4648-B003-23FFD1C19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A3744-4813-4384-BF33-228F7907A0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Veronique ROUSSEL</cp:lastModifiedBy>
  <cp:lastPrinted>2021-01-12T15:12:11Z</cp:lastPrinted>
  <dcterms:created xsi:type="dcterms:W3CDTF">2020-09-07T14:01:26Z</dcterms:created>
  <dcterms:modified xsi:type="dcterms:W3CDTF">2021-02-24T08:21:43Z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